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a\Desktop\SITO FACOLTA\"/>
    </mc:Choice>
  </mc:AlternateContent>
  <bookViews>
    <workbookView xWindow="0" yWindow="0" windowWidth="20490" windowHeight="7050" firstSheet="1" activeTab="2"/>
  </bookViews>
  <sheets>
    <sheet name="TFCPC_1°_a.a.18-19_coorte_18-19" sheetId="1" r:id="rId1"/>
    <sheet name="TFCPC_2°_a.a.19-20_coorte_18-19" sheetId="2" r:id="rId2"/>
    <sheet name="TFCP_3°_ a.a 20-21_coorte_18-19" sheetId="3" r:id="rId3"/>
    <sheet name="legenda" sheetId="4" r:id="rId4"/>
  </sheets>
  <calcPr calcId="162913"/>
</workbook>
</file>

<file path=xl/calcChain.xml><?xml version="1.0" encoding="utf-8"?>
<calcChain xmlns="http://schemas.openxmlformats.org/spreadsheetml/2006/main">
  <c r="AB23" i="3" l="1"/>
  <c r="AA23" i="3"/>
  <c r="Z23" i="3"/>
  <c r="Y23" i="3"/>
  <c r="X23" i="3"/>
  <c r="W23" i="3"/>
  <c r="V23" i="3"/>
  <c r="T22" i="3"/>
  <c r="S22" i="3"/>
  <c r="Q22" i="3"/>
  <c r="O22" i="3"/>
  <c r="T21" i="3"/>
  <c r="S21" i="3"/>
  <c r="Q21" i="3"/>
  <c r="O21" i="3"/>
  <c r="S20" i="3"/>
  <c r="Q20" i="3"/>
  <c r="O20" i="3"/>
  <c r="S19" i="3"/>
  <c r="Q19" i="3"/>
  <c r="T19" i="3" s="1"/>
  <c r="S18" i="3"/>
  <c r="Q18" i="3"/>
  <c r="O18" i="3"/>
  <c r="S15" i="3"/>
  <c r="Q15" i="3"/>
  <c r="O15" i="3"/>
  <c r="S14" i="3"/>
  <c r="Q14" i="3"/>
  <c r="T14" i="3" s="1"/>
  <c r="O14" i="3"/>
  <c r="S13" i="3"/>
  <c r="Q13" i="3"/>
  <c r="T13" i="3" s="1"/>
  <c r="O13" i="3"/>
  <c r="S12" i="3"/>
  <c r="Q12" i="3"/>
  <c r="O12" i="3"/>
  <c r="Q11" i="3"/>
  <c r="O11" i="3"/>
  <c r="S9" i="3"/>
  <c r="Q9" i="3"/>
  <c r="T9" i="3" s="1"/>
  <c r="O9" i="3"/>
  <c r="S8" i="3"/>
  <c r="Q8" i="3"/>
  <c r="T8" i="3" s="1"/>
  <c r="O8" i="3"/>
  <c r="S7" i="3"/>
  <c r="Q7" i="3"/>
  <c r="T7" i="3" s="1"/>
  <c r="O7" i="3"/>
  <c r="S6" i="3"/>
  <c r="Q6" i="3"/>
  <c r="T6" i="3" s="1"/>
  <c r="O6" i="3"/>
  <c r="S5" i="3"/>
  <c r="Q5" i="3"/>
  <c r="T5" i="3" s="1"/>
  <c r="O5" i="3"/>
  <c r="AB28" i="2"/>
  <c r="AA28" i="2"/>
  <c r="Z28" i="2"/>
  <c r="Y28" i="2"/>
  <c r="X28" i="2"/>
  <c r="W28" i="2"/>
  <c r="V28" i="2"/>
  <c r="S27" i="2"/>
  <c r="Q27" i="2"/>
  <c r="O27" i="2"/>
  <c r="S26" i="2"/>
  <c r="Q26" i="2"/>
  <c r="O26" i="2"/>
  <c r="S24" i="2"/>
  <c r="Q24" i="2"/>
  <c r="S23" i="2"/>
  <c r="Q23" i="2"/>
  <c r="O23" i="2"/>
  <c r="S22" i="2"/>
  <c r="T22" i="2" s="1"/>
  <c r="Q22" i="2"/>
  <c r="O22" i="2"/>
  <c r="S21" i="2"/>
  <c r="T21" i="2" s="1"/>
  <c r="Q21" i="2"/>
  <c r="O21" i="2"/>
  <c r="S19" i="2"/>
  <c r="Q19" i="2"/>
  <c r="O19" i="2"/>
  <c r="S18" i="2"/>
  <c r="Q18" i="2"/>
  <c r="O18" i="2"/>
  <c r="S17" i="2"/>
  <c r="T17" i="2" s="1"/>
  <c r="Q17" i="2"/>
  <c r="O17" i="2"/>
  <c r="S16" i="2"/>
  <c r="T16" i="2" s="1"/>
  <c r="Q16" i="2"/>
  <c r="O16" i="2"/>
  <c r="S15" i="2"/>
  <c r="Q15" i="2"/>
  <c r="O15" i="2"/>
  <c r="S14" i="2"/>
  <c r="Q14" i="2"/>
  <c r="O14" i="2"/>
  <c r="S13" i="2"/>
  <c r="Q13" i="2"/>
  <c r="O13" i="2"/>
  <c r="S12" i="2"/>
  <c r="T12" i="2" s="1"/>
  <c r="Q12" i="2"/>
  <c r="O12" i="2"/>
  <c r="S11" i="2"/>
  <c r="Q11" i="2"/>
  <c r="O11" i="2"/>
  <c r="S10" i="2"/>
  <c r="Q10" i="2"/>
  <c r="O10" i="2"/>
  <c r="S9" i="2"/>
  <c r="T9" i="2" s="1"/>
  <c r="Q9" i="2"/>
  <c r="O9" i="2"/>
  <c r="S8" i="2"/>
  <c r="T8" i="2" s="1"/>
  <c r="Q8" i="2"/>
  <c r="O8" i="2"/>
  <c r="S7" i="2"/>
  <c r="Q7" i="2"/>
  <c r="O7" i="2"/>
  <c r="S6" i="2"/>
  <c r="Q6" i="2"/>
  <c r="O6" i="2"/>
  <c r="S5" i="2"/>
  <c r="Q5" i="2"/>
  <c r="O5" i="2"/>
  <c r="AB30" i="1"/>
  <c r="AA30" i="1"/>
  <c r="Z30" i="1"/>
  <c r="Y30" i="1"/>
  <c r="X30" i="1"/>
  <c r="W30" i="1"/>
  <c r="V30" i="1"/>
  <c r="S29" i="1"/>
  <c r="Q29" i="1"/>
  <c r="Q28" i="1"/>
  <c r="S23" i="1"/>
  <c r="Q23" i="1"/>
  <c r="S22" i="1"/>
  <c r="T22" i="1" s="1"/>
  <c r="Q22" i="1"/>
  <c r="O22" i="1"/>
  <c r="S21" i="1"/>
  <c r="Q21" i="1"/>
  <c r="O21" i="1"/>
  <c r="S20" i="1"/>
  <c r="T20" i="1" s="1"/>
  <c r="Q20" i="1"/>
  <c r="O20" i="1"/>
  <c r="S19" i="1"/>
  <c r="Q19" i="1"/>
  <c r="O19" i="1"/>
  <c r="S18" i="1"/>
  <c r="T18" i="1" s="1"/>
  <c r="Q18" i="1"/>
  <c r="O18" i="1"/>
  <c r="S17" i="1"/>
  <c r="Q17" i="1"/>
  <c r="O17" i="1"/>
  <c r="S16" i="1"/>
  <c r="T16" i="1" s="1"/>
  <c r="Q16" i="1"/>
  <c r="O16" i="1"/>
  <c r="S15" i="1"/>
  <c r="Q15" i="1"/>
  <c r="O15" i="1"/>
  <c r="S14" i="1"/>
  <c r="T14" i="1" s="1"/>
  <c r="Q14" i="1"/>
  <c r="O14" i="1"/>
  <c r="S13" i="1"/>
  <c r="Q13" i="1"/>
  <c r="O13" i="1"/>
  <c r="S12" i="1"/>
  <c r="T12" i="1" s="1"/>
  <c r="Q12" i="1"/>
  <c r="O12" i="1"/>
  <c r="S11" i="1"/>
  <c r="Q11" i="1"/>
  <c r="O11" i="1"/>
  <c r="S10" i="1"/>
  <c r="T10" i="1" s="1"/>
  <c r="Q10" i="1"/>
  <c r="O10" i="1"/>
  <c r="S9" i="1"/>
  <c r="Q9" i="1"/>
  <c r="O9" i="1"/>
  <c r="S8" i="1"/>
  <c r="T8" i="1" s="1"/>
  <c r="Q8" i="1"/>
  <c r="O8" i="1"/>
  <c r="S7" i="1"/>
  <c r="Q7" i="1"/>
  <c r="O7" i="1"/>
  <c r="S6" i="1"/>
  <c r="Q6" i="1"/>
  <c r="O6" i="1"/>
  <c r="S5" i="1"/>
  <c r="Q5" i="1"/>
  <c r="T5" i="1" s="1"/>
  <c r="O5" i="1"/>
  <c r="T6" i="1" l="1"/>
  <c r="T9" i="1"/>
  <c r="T13" i="1"/>
  <c r="T17" i="1"/>
  <c r="T21" i="1"/>
  <c r="T7" i="2"/>
  <c r="T11" i="2"/>
  <c r="T15" i="2"/>
  <c r="T19" i="2"/>
  <c r="T12" i="3"/>
  <c r="T18" i="3"/>
  <c r="T5" i="2"/>
  <c r="T10" i="2"/>
  <c r="T14" i="2"/>
  <c r="T18" i="2"/>
  <c r="T23" i="2"/>
  <c r="T15" i="3"/>
  <c r="T7" i="1"/>
  <c r="T11" i="1"/>
  <c r="T15" i="1"/>
  <c r="T19" i="1"/>
  <c r="T6" i="2"/>
</calcChain>
</file>

<file path=xl/sharedStrings.xml><?xml version="1.0" encoding="utf-8"?>
<sst xmlns="http://schemas.openxmlformats.org/spreadsheetml/2006/main" count="639" uniqueCount="314">
  <si>
    <t>CdS in TFCPC</t>
  </si>
  <si>
    <t>ore docente (calcolate sul numero di gruppi)</t>
  </si>
  <si>
    <t>mutuazioni</t>
  </si>
  <si>
    <t>anno</t>
  </si>
  <si>
    <t>semestre</t>
  </si>
  <si>
    <t>insegnamento</t>
  </si>
  <si>
    <t>modulo</t>
  </si>
  <si>
    <t>SSD modulo</t>
  </si>
  <si>
    <t>docente</t>
  </si>
  <si>
    <t>SSD docente</t>
  </si>
  <si>
    <t>DIPARTIMENTO</t>
  </si>
  <si>
    <t>RUOLO</t>
  </si>
  <si>
    <t>TITOLARE</t>
  </si>
  <si>
    <t>DOCENTE RIFERIMENTO</t>
  </si>
  <si>
    <t>lezione frontale</t>
  </si>
  <si>
    <t>esercitazioni / laboratori / seminari</t>
  </si>
  <si>
    <t>ore TIR A</t>
  </si>
  <si>
    <t>TIR A coeff. orario</t>
  </si>
  <si>
    <t>ore TIR B</t>
  </si>
  <si>
    <t>TIR. B coeff. orario</t>
  </si>
  <si>
    <t>ore TIR C</t>
  </si>
  <si>
    <t>TIR C coeff. orario</t>
  </si>
  <si>
    <t>totale ore docente</t>
  </si>
  <si>
    <t>ORE studente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</si>
  <si>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</si>
  <si>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</si>
  <si>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</si>
  <si>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</si>
  <si>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</si>
  <si>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</si>
  <si>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</si>
  <si>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</si>
  <si>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padre</t>
  </si>
  <si>
    <t>figli</t>
  </si>
  <si>
    <t>MALATTIE DELL'APPARATO CARDIOVASCOLARE II DIAGNOSTICA PER IMMAGINI</t>
  </si>
  <si>
    <t>Emodinamica</t>
  </si>
  <si>
    <t>MED/11</t>
  </si>
  <si>
    <t>Rossi Rosario</t>
  </si>
  <si>
    <t>CHIMOMO</t>
  </si>
  <si>
    <t>PA</t>
  </si>
  <si>
    <t>T</t>
  </si>
  <si>
    <t>R</t>
  </si>
  <si>
    <t>Tecniche di fisiopatologia cardiocircolatoria</t>
  </si>
  <si>
    <t>Ecocardiografia II</t>
  </si>
  <si>
    <t>Coppi Francesca</t>
  </si>
  <si>
    <t>DCA</t>
  </si>
  <si>
    <t>Radiologia</t>
  </si>
  <si>
    <t>MED/36</t>
  </si>
  <si>
    <t>Ligabue Guido</t>
  </si>
  <si>
    <t>Scienze della prevenzione dei servizi sanitari</t>
  </si>
  <si>
    <t>Medicina nucleare</t>
  </si>
  <si>
    <t>Franceschetto Antonella</t>
  </si>
  <si>
    <t>DICLISAN</t>
  </si>
  <si>
    <t>RU</t>
  </si>
  <si>
    <t>CARDIOCHIRURGIA, CHIRURGIA TORACICA</t>
  </si>
  <si>
    <t>Cardiochirurgia 2</t>
  </si>
  <si>
    <t>MED/23</t>
  </si>
  <si>
    <t>Tecniche di perfusione 2</t>
  </si>
  <si>
    <t>DCA/DCO</t>
  </si>
  <si>
    <t>Chirurgia toracica</t>
  </si>
  <si>
    <t>MED/21</t>
  </si>
  <si>
    <t>Stefani Alessandro</t>
  </si>
  <si>
    <t>Scienze interdisciplinari cliniche</t>
  </si>
  <si>
    <t>SCIENZE CARDIO-ANGIOLOGICHE II</t>
  </si>
  <si>
    <t>Angiologia</t>
  </si>
  <si>
    <t>Mattioli Anna Vittoria</t>
  </si>
  <si>
    <t>Chirurgia vascolare</t>
  </si>
  <si>
    <t>MED/22</t>
  </si>
  <si>
    <t>Lonardi Roberto</t>
  </si>
  <si>
    <t>NEUROBIOMET</t>
  </si>
  <si>
    <t>CARDIOCHIRURGIA PEDIATRICA</t>
  </si>
  <si>
    <t>Cardiochirurgia pediatrica</t>
  </si>
  <si>
    <t>Metodologia della ricerca applicata</t>
  </si>
  <si>
    <t>Orlandini Donatella</t>
  </si>
  <si>
    <t>CEC pediatrica</t>
  </si>
  <si>
    <t>MEDICINA LEGALE</t>
  </si>
  <si>
    <t>Medicina legale</t>
  </si>
  <si>
    <t>MED/43</t>
  </si>
  <si>
    <t>De Fazio Giovanna Laura</t>
  </si>
  <si>
    <t>GIU</t>
  </si>
  <si>
    <t>A scelta dello studente</t>
  </si>
  <si>
    <t>TIROCINIO III ANNO</t>
  </si>
  <si>
    <t>Tirocinio III anno</t>
  </si>
  <si>
    <t>MED/50</t>
  </si>
  <si>
    <t>tutor</t>
  </si>
  <si>
    <t>Tirocinio differenziato per specifico profilo</t>
  </si>
  <si>
    <t>ULTERIORI ATTIVITA' FORMATIVE TERZO ANNO</t>
  </si>
  <si>
    <t>Attività seminariali</t>
  </si>
  <si>
    <t>Laboratorio professionale</t>
  </si>
  <si>
    <t>Laboratori professionali dello specifico SSD</t>
  </si>
  <si>
    <t>PROVA FINALE</t>
  </si>
  <si>
    <t>Prova finale</t>
  </si>
  <si>
    <t xml:space="preserve">CdS in </t>
  </si>
  <si>
    <t xml:space="preserve">TITOLARE </t>
  </si>
  <si>
    <t>esercitazioni/laboratori/seminari</t>
  </si>
  <si>
    <t>MALATTIE DELL'APPARATO CARDIOVASCOLARE I</t>
  </si>
  <si>
    <t>Elettrocardiografia</t>
  </si>
  <si>
    <t>Tecniche di fisiopatologia cardiocircolatoria  e perfusione</t>
  </si>
  <si>
    <t>Ecocardiografia 1</t>
  </si>
  <si>
    <t>Elettrofisiologia, Elettrostimolazione cardiaca</t>
  </si>
  <si>
    <t>Casali Edoardo</t>
  </si>
  <si>
    <t>PATOLOGIA CLINICA, FARMACOLOGIA</t>
  </si>
  <si>
    <t>Patologia clinica</t>
  </si>
  <si>
    <t>MED/05</t>
  </si>
  <si>
    <t>Monari Emanuela</t>
  </si>
  <si>
    <t>MED/46</t>
  </si>
  <si>
    <t>Scienze biomediche</t>
  </si>
  <si>
    <t>Farmacologia</t>
  </si>
  <si>
    <t>BIO/14</t>
  </si>
  <si>
    <t>Giuliani Daniela</t>
  </si>
  <si>
    <t>Scienze medico chirurgiche</t>
  </si>
  <si>
    <t>Scienze tecniche di medicina e di laboratorio</t>
  </si>
  <si>
    <t>Affini</t>
  </si>
  <si>
    <t>TECNOLOGIE BIOMEDICHE APPLICATE ALLA CARDIOLOGIA I</t>
  </si>
  <si>
    <t>Misure elettriche ed elettroniche</t>
  </si>
  <si>
    <t>Lugli Mario</t>
  </si>
  <si>
    <t>Scienze propedeutiche</t>
  </si>
  <si>
    <t>Scienze tecniche mediche applicate 2</t>
  </si>
  <si>
    <t>Venturelli Chiara</t>
  </si>
  <si>
    <t>TECNOLOGIE BIOMEDICHE APPLICATE ALLA CARDIOLOGIA II</t>
  </si>
  <si>
    <t>Scienza e tecnologia dei materiali</t>
  </si>
  <si>
    <t>Scienze tecniche mediche applicate 3</t>
  </si>
  <si>
    <t>Simonetti Rebecca</t>
  </si>
  <si>
    <t>Tecniche di perfusione I</t>
  </si>
  <si>
    <t>SCIENZE CARDIO-ANGIOLOGICHE I</t>
  </si>
  <si>
    <t>Malattie dell'apparato cardiovascolare</t>
  </si>
  <si>
    <t>Boriani Giuseppe</t>
  </si>
  <si>
    <t>PO</t>
  </si>
  <si>
    <t>TFCPC</t>
  </si>
  <si>
    <t>TRMIR</t>
  </si>
  <si>
    <t>Malattie del sangue</t>
  </si>
  <si>
    <t>MED/15</t>
  </si>
  <si>
    <t>Narni Franco</t>
  </si>
  <si>
    <t>SMECHIMAI</t>
  </si>
  <si>
    <t>Malattie apparato respiratorio</t>
  </si>
  <si>
    <t>MED/10</t>
  </si>
  <si>
    <t>Clini Enrico</t>
  </si>
  <si>
    <t>SCIENZE MEDICO-CHIRURGICHE</t>
  </si>
  <si>
    <t>Anestesiologia</t>
  </si>
  <si>
    <t>MED/41</t>
  </si>
  <si>
    <t>Barbieri Alberto</t>
  </si>
  <si>
    <t>Primo soccorso</t>
  </si>
  <si>
    <t xml:space="preserve">Melegari Gabriele </t>
  </si>
  <si>
    <t>Giuliani Enrico</t>
  </si>
  <si>
    <t>Chirurgia generale</t>
  </si>
  <si>
    <t>MED/18</t>
  </si>
  <si>
    <t>Gelmini Roberta</t>
  </si>
  <si>
    <t>Cardiochirurgia I</t>
  </si>
  <si>
    <t>TIROCINIO 2° ANNO</t>
  </si>
  <si>
    <t>Prova di tirocinio 2° anno</t>
  </si>
  <si>
    <t>Tirocinio</t>
  </si>
  <si>
    <t>ULTERIORI ATTIVITA' FORMATIVE SECONDO ANNO</t>
  </si>
  <si>
    <t>Laboratorio professionalizzante</t>
  </si>
  <si>
    <t>CdS in</t>
  </si>
  <si>
    <t>ore docente (calcolate sul numero di gruppi</t>
  </si>
  <si>
    <t>esercitazioni</t>
  </si>
  <si>
    <t>TIR A coeff. Orario</t>
  </si>
  <si>
    <t>FISICA ,STATISTICA INFORMATICA</t>
  </si>
  <si>
    <t>Fisica medica</t>
  </si>
  <si>
    <t>FIS/07</t>
  </si>
  <si>
    <t>Cecconi Ciro</t>
  </si>
  <si>
    <t>FIM</t>
  </si>
  <si>
    <t>TLB TFCPC</t>
  </si>
  <si>
    <t>Statistica medica</t>
  </si>
  <si>
    <t>MED/01</t>
  </si>
  <si>
    <t>D'Amico Roberto</t>
  </si>
  <si>
    <t xml:space="preserve"> TLB, TRMIR, ID, DIET</t>
  </si>
  <si>
    <t>Informatica</t>
  </si>
  <si>
    <t>INF/01</t>
  </si>
  <si>
    <t xml:space="preserve"> a bando</t>
  </si>
  <si>
    <t>ING-INF/05</t>
  </si>
  <si>
    <t>TLB</t>
  </si>
  <si>
    <t>TRMIR, ID, DIET, TFCPC, OST</t>
  </si>
  <si>
    <t>a bando</t>
  </si>
  <si>
    <t>Sistemi di elaborazione delle informazioni</t>
  </si>
  <si>
    <t>a abando</t>
  </si>
  <si>
    <t>INGMO</t>
  </si>
  <si>
    <t>DCO</t>
  </si>
  <si>
    <t>Scienze interdisciplinari</t>
  </si>
  <si>
    <t>SCIENZE BIOLOGICHE</t>
  </si>
  <si>
    <t>Biochimica</t>
  </si>
  <si>
    <t>BIO/10</t>
  </si>
  <si>
    <t>Marraccini Chiara</t>
  </si>
  <si>
    <t>Bio/10</t>
  </si>
  <si>
    <t>ID</t>
  </si>
  <si>
    <t>TLB, TRMIR, TFCPC, OST</t>
  </si>
  <si>
    <t>Biologia e Genetica</t>
  </si>
  <si>
    <t>BIO/13</t>
  </si>
  <si>
    <t>Carra Serena</t>
  </si>
  <si>
    <t>BIO/11</t>
  </si>
  <si>
    <t>DIET</t>
  </si>
  <si>
    <t>TLB, ID, TFCPC, OST</t>
  </si>
  <si>
    <t>ANATOMIA, ISTOLOGIA</t>
  </si>
  <si>
    <t>Istologia</t>
  </si>
  <si>
    <t>BIO/17</t>
  </si>
  <si>
    <t>Marmiroli Sandra</t>
  </si>
  <si>
    <t>Anatomia</t>
  </si>
  <si>
    <t>BIO/16</t>
  </si>
  <si>
    <t>Bertacchini Jessika</t>
  </si>
  <si>
    <t>NEUBIOMET</t>
  </si>
  <si>
    <t>TFCPC,</t>
  </si>
  <si>
    <t>CONOSCENZE LINGUISTICHE (idoneità)</t>
  </si>
  <si>
    <t>Conoscenze linguistiche</t>
  </si>
  <si>
    <t>L-LIN/12</t>
  </si>
  <si>
    <t>Mazzi Davide</t>
  </si>
  <si>
    <t>DSLC</t>
  </si>
  <si>
    <t>Lingua straniera</t>
  </si>
  <si>
    <t>TLB, TRMIR, DIET, TFCPC, OST</t>
  </si>
  <si>
    <t>PSICOLOGIA GENERALE, PSICOLOGIA DEL LAVORO</t>
  </si>
  <si>
    <t>Psicologia del lavoro</t>
  </si>
  <si>
    <t>Mastroberardino Michele</t>
  </si>
  <si>
    <t>Scienze del Management Sanitario</t>
  </si>
  <si>
    <t>Psicologia generale</t>
  </si>
  <si>
    <t>Barbieri Paolo</t>
  </si>
  <si>
    <t>Scienze umane e psicopedagogiche</t>
  </si>
  <si>
    <t>SCIENZE DELLE PREVENZIONI E DEI SERVIZI SANITARI</t>
  </si>
  <si>
    <t>Igiene generale ed applicata</t>
  </si>
  <si>
    <t>MED/42</t>
  </si>
  <si>
    <t>Rovesti Sergio</t>
  </si>
  <si>
    <t xml:space="preserve"> TFCP</t>
  </si>
  <si>
    <t>Scienze infermieristiche generali, cliniche e pediatriche</t>
  </si>
  <si>
    <t>Scienze Tecniche Mediche Applicate 1</t>
  </si>
  <si>
    <t>Simonetti Concettina Rebecca</t>
  </si>
  <si>
    <t>Tecniche di Fisiopatologia Cardiocircolatoria e Perfusione</t>
  </si>
  <si>
    <t>FISIOLOGIA, PATOLOGIA GENERALE, ANATOMIA PATOLOGICA</t>
  </si>
  <si>
    <t>Fisiologia</t>
  </si>
  <si>
    <t>BIO/09</t>
  </si>
  <si>
    <t>Mapelli Jonathan</t>
  </si>
  <si>
    <t xml:space="preserve">TLB TRMIR </t>
  </si>
  <si>
    <t>Patologia Generale</t>
  </si>
  <si>
    <t>MED/04</t>
  </si>
  <si>
    <t>Pinti Marcello</t>
  </si>
  <si>
    <t>DSV</t>
  </si>
  <si>
    <t>Anatomia Patologica</t>
  </si>
  <si>
    <t>MED/08</t>
  </si>
  <si>
    <t>Migaldi Mario</t>
  </si>
  <si>
    <t>Sienze Medico Chirurgiche</t>
  </si>
  <si>
    <t>annuale</t>
  </si>
  <si>
    <t>TIROCINIO 1° ANNO</t>
  </si>
  <si>
    <t>Tutorato in preparazione al tirocinio (ECG)</t>
  </si>
  <si>
    <t>Donatella Orlandini</t>
  </si>
  <si>
    <t>Tutorato in preparazione al tirocinio (ECO)</t>
  </si>
  <si>
    <t>Tutorato in preparazione al tirocinio (tec. perf)</t>
  </si>
  <si>
    <t>Tutorato in preparazione al tirocinio (profilo prof. )</t>
  </si>
  <si>
    <t>ULTERIORI ATTIVITA' FORMATIVE PRIMO ANNO</t>
  </si>
  <si>
    <t>LEGENDE</t>
  </si>
  <si>
    <t>CFU</t>
  </si>
  <si>
    <t>RUOLI</t>
  </si>
  <si>
    <t>A</t>
  </si>
  <si>
    <t>base</t>
  </si>
  <si>
    <t>prof. ordinario</t>
  </si>
  <si>
    <t>1 CFU lezione frontale = 8 ore</t>
  </si>
  <si>
    <t>B</t>
  </si>
  <si>
    <t>caratterizzanti</t>
  </si>
  <si>
    <t>prof. associato</t>
  </si>
  <si>
    <t>1 CFU tirocinio A= 25 ore</t>
  </si>
  <si>
    <t>C</t>
  </si>
  <si>
    <t>affini</t>
  </si>
  <si>
    <t>PS</t>
  </si>
  <si>
    <t>prof. straordinario</t>
  </si>
  <si>
    <t>1 CFU tirocinio B= 12 ore</t>
  </si>
  <si>
    <t>D</t>
  </si>
  <si>
    <t xml:space="preserve">AS </t>
  </si>
  <si>
    <t>ricercatore a tempo indeterminato</t>
  </si>
  <si>
    <t>1 CFU tirocinio C = 8 ore</t>
  </si>
  <si>
    <t>E</t>
  </si>
  <si>
    <t>prova finale, lingua straniera</t>
  </si>
  <si>
    <t>RTD</t>
  </si>
  <si>
    <t>ricercatore a tempo determinato</t>
  </si>
  <si>
    <t>F</t>
  </si>
  <si>
    <t>laboratori professionali, attività seminariali</t>
  </si>
  <si>
    <t>Tutor</t>
  </si>
  <si>
    <t>docente a contratto aziendale</t>
  </si>
  <si>
    <t>docente a contratto a titolo oneroso</t>
  </si>
  <si>
    <t>Dipartimenti</t>
  </si>
  <si>
    <t>DCG</t>
  </si>
  <si>
    <t>docente a contratto a titolo gratuito</t>
  </si>
  <si>
    <t>DIP DI MEDICINA DIAGNOSTICA , CLINICA E DI SANITA' PUBBLICA</t>
  </si>
  <si>
    <t>Dipartimento Chirurgico,Medico,Odontoiatrico e di Scienze Morfologiche con interesse Trapiantologico, Oncologico e di Medicina Rigenerativa</t>
  </si>
  <si>
    <t>Dipartimento di Scienze Mediche e Chirurgiche Materno-Infantili e dell'Adulto</t>
  </si>
  <si>
    <t>Dipartimento di Scienze Biomediche, Metaboliche e Neuroscienze</t>
  </si>
  <si>
    <t>Dipartimento di scienze della vita</t>
  </si>
  <si>
    <t>Dipartimento di studi linguistici e culturali</t>
  </si>
  <si>
    <t>DESU</t>
  </si>
  <si>
    <t>Dipartimento di educazione e scienze umane</t>
  </si>
  <si>
    <t>Dipartimento di scienze fisiche informatiche e matematiche</t>
  </si>
  <si>
    <t>Giurisprudenza</t>
  </si>
  <si>
    <t>Dipartimento di ingegneria "Enzo Ferrari"</t>
  </si>
  <si>
    <t>DEMB</t>
  </si>
  <si>
    <t>Dipartimento di Economia Marco Biagi</t>
  </si>
  <si>
    <t>DCE</t>
  </si>
  <si>
    <t>Dipartimento di comunicazione ed economia</t>
  </si>
  <si>
    <t>POL.MO</t>
  </si>
  <si>
    <t>Policlinico Modena</t>
  </si>
  <si>
    <t xml:space="preserve">Attività a Scelta </t>
  </si>
  <si>
    <t>ricercatore</t>
  </si>
  <si>
    <t>docente a contratto aziendale, inteso per università gratuito</t>
  </si>
  <si>
    <t>DOC</t>
  </si>
  <si>
    <t>docente a contratto oneroso per Università</t>
  </si>
  <si>
    <t xml:space="preserve">DCG </t>
  </si>
  <si>
    <t>docente a contratto gratuito per Università</t>
  </si>
  <si>
    <t>SIGLE</t>
  </si>
  <si>
    <t>DIPARTIMENTI</t>
  </si>
  <si>
    <t>Dipartimento Chirurgico, Medico, Odontoiatrico e di Scienze Morfologiche con Interesse Trapiantologico, Oncologico e di Medicina Rigenerativa</t>
  </si>
  <si>
    <t>Dipartimento di Medicina Diagnostica, Clinica e di Sanità Pubblica</t>
  </si>
  <si>
    <t>Dipartimento di Scienze della Vita</t>
  </si>
  <si>
    <t>Dipartimento di Scienze Fisiche, Informatiche e Matematiche</t>
  </si>
  <si>
    <t>Dipartimento di Studi Linguistici e Culturali</t>
  </si>
  <si>
    <t>GIUS</t>
  </si>
  <si>
    <t>Dipartimento di Giurisprudenza</t>
  </si>
  <si>
    <t>Dipartimento di Educazione e Scienze Umane</t>
  </si>
  <si>
    <t>I ANNO - ANNO ACCADEMICO 2018/2019 - Coorte 2018/2019</t>
  </si>
  <si>
    <t>II ANNO - ANNO ACCADEMICO 2019/2020 - Coorte 2018/2019</t>
  </si>
  <si>
    <t>III ANNO - ANNO ACCADEMICO 2020/2021 - Coorte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</si>
</sst>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sz val="12"/>
      <color rgb="FF000000"/>
      <name val="Arial"/>
    </font>
    <font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sz val="11"/>
      <color rgb="FFFF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2"/>
      <color rgb="FF3B3B3B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13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DD0806"/>
        <bgColor rgb="FFDD0806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99CC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4" borderId="2" xfId="0" applyFont="1" applyFill="1" applyBorder="1"/>
    <xf numFmtId="0" fontId="3" fillId="0" borderId="0" xfId="0" applyFont="1"/>
    <xf numFmtId="0" fontId="6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5" borderId="8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7" fillId="5" borderId="13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/>
    </xf>
    <xf numFmtId="0" fontId="9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9" fillId="0" borderId="2" xfId="0" applyFont="1" applyBorder="1"/>
    <xf numFmtId="0" fontId="7" fillId="7" borderId="2" xfId="0" applyFont="1" applyFill="1" applyBorder="1" applyAlignment="1">
      <alignment horizontal="left" vertical="top"/>
    </xf>
    <xf numFmtId="0" fontId="7" fillId="8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left" vertical="top"/>
    </xf>
    <xf numFmtId="0" fontId="7" fillId="9" borderId="2" xfId="0" applyFont="1" applyFill="1" applyBorder="1" applyAlignment="1">
      <alignment horizontal="left" vertical="top"/>
    </xf>
    <xf numFmtId="0" fontId="6" fillId="8" borderId="2" xfId="0" applyFont="1" applyFill="1" applyBorder="1" applyAlignment="1">
      <alignment horizontal="left" vertical="top"/>
    </xf>
    <xf numFmtId="0" fontId="7" fillId="9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6" fillId="10" borderId="2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12" borderId="2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horizontal="left" vertical="top"/>
    </xf>
    <xf numFmtId="0" fontId="6" fillId="7" borderId="0" xfId="0" applyFont="1" applyFill="1" applyAlignment="1">
      <alignment horizontal="left" vertical="top"/>
    </xf>
    <xf numFmtId="0" fontId="0" fillId="7" borderId="0" xfId="0" applyFont="1" applyFill="1" applyAlignment="1"/>
    <xf numFmtId="0" fontId="9" fillId="7" borderId="2" xfId="0" applyFont="1" applyFill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6" fillId="10" borderId="3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/>
    </xf>
    <xf numFmtId="0" fontId="10" fillId="10" borderId="2" xfId="0" applyFont="1" applyFill="1" applyBorder="1" applyAlignment="1">
      <alignment horizontal="left" vertical="top"/>
    </xf>
    <xf numFmtId="0" fontId="6" fillId="10" borderId="0" xfId="0" applyFont="1" applyFill="1" applyAlignment="1">
      <alignment horizontal="left" vertical="top"/>
    </xf>
    <xf numFmtId="0" fontId="7" fillId="7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vertical="top"/>
    </xf>
    <xf numFmtId="0" fontId="6" fillId="7" borderId="2" xfId="0" applyFont="1" applyFill="1" applyBorder="1" applyAlignment="1">
      <alignment vertical="top" wrapText="1"/>
    </xf>
    <xf numFmtId="0" fontId="7" fillId="8" borderId="8" xfId="0" applyFont="1" applyFill="1" applyBorder="1" applyAlignment="1">
      <alignment horizontal="left" vertical="top"/>
    </xf>
    <xf numFmtId="0" fontId="7" fillId="7" borderId="3" xfId="0" applyFont="1" applyFill="1" applyBorder="1" applyAlignment="1">
      <alignment horizontal="left" vertical="top"/>
    </xf>
    <xf numFmtId="0" fontId="7" fillId="9" borderId="10" xfId="0" applyFont="1" applyFill="1" applyBorder="1" applyAlignment="1">
      <alignment horizontal="left" vertical="top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horizontal="left" vertical="top"/>
    </xf>
    <xf numFmtId="0" fontId="6" fillId="9" borderId="0" xfId="0" applyFont="1" applyFill="1" applyAlignment="1">
      <alignment horizontal="left" vertical="top"/>
    </xf>
    <xf numFmtId="0" fontId="6" fillId="7" borderId="6" xfId="0" applyFont="1" applyFill="1" applyBorder="1" applyAlignment="1">
      <alignment horizontal="left" vertical="top"/>
    </xf>
    <xf numFmtId="0" fontId="7" fillId="8" borderId="10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/>
    </xf>
    <xf numFmtId="0" fontId="10" fillId="12" borderId="2" xfId="0" applyFont="1" applyFill="1" applyBorder="1" applyAlignment="1">
      <alignment horizontal="left" vertical="top"/>
    </xf>
    <xf numFmtId="0" fontId="3" fillId="7" borderId="0" xfId="0" applyFont="1" applyFill="1"/>
    <xf numFmtId="0" fontId="11" fillId="7" borderId="0" xfId="0" applyFont="1" applyFill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2" fillId="0" borderId="7" xfId="0" applyFont="1" applyBorder="1"/>
    <xf numFmtId="0" fontId="2" fillId="0" borderId="9" xfId="0" applyFont="1" applyBorder="1"/>
    <xf numFmtId="0" fontId="6" fillId="7" borderId="6" xfId="0" applyFont="1" applyFill="1" applyBorder="1" applyAlignment="1">
      <alignment horizontal="left" vertical="top"/>
    </xf>
    <xf numFmtId="0" fontId="2" fillId="7" borderId="7" xfId="0" applyFont="1" applyFill="1" applyBorder="1"/>
    <xf numFmtId="0" fontId="2" fillId="7" borderId="9" xfId="0" applyFont="1" applyFill="1" applyBorder="1"/>
    <xf numFmtId="0" fontId="7" fillId="0" borderId="6" xfId="0" applyFont="1" applyBorder="1" applyAlignment="1">
      <alignment horizontal="left" vertical="top"/>
    </xf>
    <xf numFmtId="0" fontId="7" fillId="7" borderId="7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/>
    <xf numFmtId="0" fontId="5" fillId="4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/>
    </xf>
    <xf numFmtId="0" fontId="1" fillId="0" borderId="1" xfId="0" applyFont="1" applyBorder="1"/>
    <xf numFmtId="0" fontId="2" fillId="0" borderId="1" xfId="0" applyFont="1" applyBorder="1"/>
    <xf numFmtId="0" fontId="6" fillId="8" borderId="6" xfId="0" applyFont="1" applyFill="1" applyBorder="1" applyAlignment="1">
      <alignment horizontal="left" vertical="top"/>
    </xf>
    <xf numFmtId="0" fontId="6" fillId="9" borderId="6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more.it/ateneo/DGI.html" TargetMode="External"/><Relationship Id="rId3" Type="http://schemas.openxmlformats.org/officeDocument/2006/relationships/hyperlink" Target="http://www.unimore.it/ateneo/DBN.html" TargetMode="External"/><Relationship Id="rId7" Type="http://schemas.openxmlformats.org/officeDocument/2006/relationships/hyperlink" Target="http://www.unimore.it/ateneo/DCL.html" TargetMode="External"/><Relationship Id="rId2" Type="http://schemas.openxmlformats.org/officeDocument/2006/relationships/hyperlink" Target="http://www.unimore.it/ateneo/DMM.html" TargetMode="External"/><Relationship Id="rId1" Type="http://schemas.openxmlformats.org/officeDocument/2006/relationships/hyperlink" Target="http://www.unimore.it/ateneo/DMR.html" TargetMode="External"/><Relationship Id="rId6" Type="http://schemas.openxmlformats.org/officeDocument/2006/relationships/hyperlink" Target="http://www.unimore.it/ateneo/DMF.html" TargetMode="External"/><Relationship Id="rId5" Type="http://schemas.openxmlformats.org/officeDocument/2006/relationships/hyperlink" Target="http://www.unimore.it/ateneo/DSV.html" TargetMode="External"/><Relationship Id="rId10" Type="http://schemas.openxmlformats.org/officeDocument/2006/relationships/hyperlink" Target="http://www.unimore.it/ateneo/DES.html" TargetMode="External"/><Relationship Id="rId4" Type="http://schemas.openxmlformats.org/officeDocument/2006/relationships/hyperlink" Target="http://www.unimore.it/ateneo/DSP.html" TargetMode="External"/><Relationship Id="rId9" Type="http://schemas.openxmlformats.org/officeDocument/2006/relationships/hyperlink" Target="http://www.unimore.it/ateneo/DE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opLeftCell="G1" zoomScaleNormal="100" workbookViewId="0">
      <selection activeCell="B4" sqref="B4:AC4"/>
    </sheetView>
  </sheetViews>
  <sheetFormatPr defaultColWidth="14.42578125" defaultRowHeight="15" customHeight="1" x14ac:dyDescent="0.2"/>
  <cols>
    <col min="1" max="1" width="9.7109375" customWidth="1"/>
    <col min="2" max="2" width="10.42578125" customWidth="1"/>
    <col min="3" max="3" width="53.7109375" customWidth="1"/>
    <col min="4" max="4" width="46" customWidth="1"/>
    <col min="5" max="5" width="11.42578125" customWidth="1"/>
    <col min="6" max="6" width="40.42578125" customWidth="1"/>
    <col min="7" max="7" width="12.85546875" customWidth="1"/>
    <col min="8" max="8" width="19" customWidth="1"/>
    <col min="9" max="9" width="6.28515625" customWidth="1"/>
    <col min="10" max="10" width="7.85546875" customWidth="1"/>
    <col min="11" max="12" width="11.42578125" customWidth="1"/>
    <col min="13" max="13" width="7" customWidth="1"/>
    <col min="14" max="14" width="7.28515625" customWidth="1"/>
    <col min="15" max="15" width="9" customWidth="1"/>
    <col min="16" max="16" width="7.7109375" customWidth="1"/>
    <col min="17" max="17" width="9" customWidth="1"/>
    <col min="18" max="18" width="7.42578125" customWidth="1"/>
    <col min="19" max="19" width="8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60.140625" customWidth="1"/>
    <col min="30" max="30" width="11.42578125" customWidth="1"/>
    <col min="31" max="31" width="35.42578125" customWidth="1"/>
    <col min="32" max="41" width="11.42578125" customWidth="1"/>
  </cols>
  <sheetData>
    <row r="1" spans="1:41" ht="27" customHeight="1" x14ac:dyDescent="0.25">
      <c r="A1" s="37" t="s">
        <v>153</v>
      </c>
    </row>
    <row r="2" spans="1:4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23" t="s">
        <v>154</v>
      </c>
      <c r="N2" s="122"/>
      <c r="O2" s="122"/>
      <c r="P2" s="122"/>
      <c r="Q2" s="122"/>
      <c r="R2" s="122"/>
      <c r="S2" s="120"/>
      <c r="T2" s="1"/>
      <c r="U2" s="1"/>
      <c r="V2" s="1"/>
      <c r="W2" s="1"/>
      <c r="X2" s="1"/>
      <c r="Y2" s="1"/>
      <c r="Z2" s="1"/>
      <c r="AA2" s="1"/>
      <c r="AB2" s="1"/>
      <c r="AC2" s="1"/>
      <c r="AD2" s="119" t="s">
        <v>2</v>
      </c>
      <c r="AE2" s="120"/>
      <c r="AF2" s="3"/>
      <c r="AG2" s="3"/>
      <c r="AH2" s="3"/>
      <c r="AI2" s="3"/>
      <c r="AJ2" s="3"/>
    </row>
    <row r="3" spans="1:41" ht="12.75" customHeight="1" x14ac:dyDescent="0.2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93</v>
      </c>
      <c r="K3" s="6" t="s">
        <v>13</v>
      </c>
      <c r="L3" s="6" t="s">
        <v>14</v>
      </c>
      <c r="M3" s="6" t="s">
        <v>155</v>
      </c>
      <c r="N3" s="6" t="s">
        <v>16</v>
      </c>
      <c r="O3" s="7" t="s">
        <v>156</v>
      </c>
      <c r="P3" s="6" t="s">
        <v>18</v>
      </c>
      <c r="Q3" s="7" t="s">
        <v>19</v>
      </c>
      <c r="R3" s="6" t="s">
        <v>20</v>
      </c>
      <c r="S3" s="8" t="s">
        <v>21</v>
      </c>
      <c r="T3" s="7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5" t="s">
        <v>31</v>
      </c>
      <c r="AD3" s="4" t="s">
        <v>32</v>
      </c>
      <c r="AE3" s="4" t="s">
        <v>33</v>
      </c>
      <c r="AF3" s="3"/>
      <c r="AG3" s="3"/>
      <c r="AH3" s="3"/>
      <c r="AI3" s="3"/>
      <c r="AJ3" s="3"/>
    </row>
    <row r="4" spans="1:41" ht="12.75" customHeight="1" x14ac:dyDescent="0.2">
      <c r="A4" s="9"/>
      <c r="B4" s="121" t="s">
        <v>311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0"/>
      <c r="AD4" s="9"/>
      <c r="AE4" s="9"/>
      <c r="AF4" s="10"/>
      <c r="AG4" s="10"/>
      <c r="AH4" s="10"/>
      <c r="AI4" s="10"/>
      <c r="AJ4" s="10"/>
      <c r="AK4" s="38"/>
      <c r="AL4" s="38"/>
      <c r="AM4" s="38"/>
      <c r="AN4" s="38"/>
      <c r="AO4" s="38"/>
    </row>
    <row r="5" spans="1:41" ht="12.75" customHeight="1" x14ac:dyDescent="0.2">
      <c r="A5" s="124">
        <v>1</v>
      </c>
      <c r="B5" s="115">
        <v>1</v>
      </c>
      <c r="C5" s="118" t="s">
        <v>157</v>
      </c>
      <c r="D5" s="14" t="s">
        <v>158</v>
      </c>
      <c r="E5" s="14" t="s">
        <v>159</v>
      </c>
      <c r="F5" s="14" t="s">
        <v>160</v>
      </c>
      <c r="G5" s="14" t="s">
        <v>159</v>
      </c>
      <c r="H5" s="14" t="s">
        <v>161</v>
      </c>
      <c r="I5" s="14" t="s">
        <v>39</v>
      </c>
      <c r="J5" s="14"/>
      <c r="K5" s="14"/>
      <c r="L5" s="14">
        <v>16</v>
      </c>
      <c r="M5" s="14"/>
      <c r="N5" s="13"/>
      <c r="O5" s="13">
        <f t="shared" ref="O5:O22" si="0">SUM(N5)</f>
        <v>0</v>
      </c>
      <c r="P5" s="13"/>
      <c r="Q5" s="13">
        <f t="shared" ref="Q5:Q23" si="1">P5*0.5</f>
        <v>0</v>
      </c>
      <c r="R5" s="13"/>
      <c r="S5" s="13">
        <f t="shared" ref="S5:S6" si="2">R6*0.1</f>
        <v>0</v>
      </c>
      <c r="T5" s="15">
        <f>SUM(Q5+O5+M5+L5)</f>
        <v>16</v>
      </c>
      <c r="U5" s="115">
        <v>64</v>
      </c>
      <c r="V5" s="16">
        <v>8</v>
      </c>
      <c r="W5" s="13">
        <v>2</v>
      </c>
      <c r="X5" s="13"/>
      <c r="Y5" s="13"/>
      <c r="Z5" s="13"/>
      <c r="AA5" s="13"/>
      <c r="AB5" s="13"/>
      <c r="AC5" s="109" t="s">
        <v>116</v>
      </c>
      <c r="AD5" s="24" t="s">
        <v>129</v>
      </c>
      <c r="AE5" s="24" t="s">
        <v>162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ht="12.75" customHeight="1" x14ac:dyDescent="0.2">
      <c r="A6" s="110"/>
      <c r="B6" s="110"/>
      <c r="C6" s="110"/>
      <c r="D6" s="62" t="s">
        <v>163</v>
      </c>
      <c r="E6" s="63" t="s">
        <v>164</v>
      </c>
      <c r="F6" s="63" t="s">
        <v>165</v>
      </c>
      <c r="G6" s="14" t="s">
        <v>164</v>
      </c>
      <c r="H6" s="14" t="s">
        <v>52</v>
      </c>
      <c r="I6" s="14" t="s">
        <v>39</v>
      </c>
      <c r="J6" s="14" t="s">
        <v>40</v>
      </c>
      <c r="K6" s="14" t="s">
        <v>41</v>
      </c>
      <c r="L6" s="14">
        <v>16</v>
      </c>
      <c r="M6" s="14"/>
      <c r="N6" s="21"/>
      <c r="O6" s="13">
        <f t="shared" si="0"/>
        <v>0</v>
      </c>
      <c r="P6" s="13"/>
      <c r="Q6" s="13">
        <f t="shared" si="1"/>
        <v>0</v>
      </c>
      <c r="R6" s="13"/>
      <c r="S6" s="13">
        <f t="shared" si="2"/>
        <v>0</v>
      </c>
      <c r="T6" s="15">
        <f>SUM(S5+Q6+O6+M6+L6)</f>
        <v>16</v>
      </c>
      <c r="U6" s="110"/>
      <c r="V6" s="16"/>
      <c r="W6" s="13">
        <v>2</v>
      </c>
      <c r="X6" s="13"/>
      <c r="Y6" s="13"/>
      <c r="Z6" s="13"/>
      <c r="AA6" s="13"/>
      <c r="AB6" s="13"/>
      <c r="AC6" s="110"/>
      <c r="AD6" s="18" t="s">
        <v>128</v>
      </c>
      <c r="AE6" s="18" t="s">
        <v>166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.75" customHeight="1" x14ac:dyDescent="0.2">
      <c r="A7" s="110"/>
      <c r="B7" s="110"/>
      <c r="C7" s="110"/>
      <c r="D7" s="64" t="s">
        <v>167</v>
      </c>
      <c r="E7" s="63" t="s">
        <v>168</v>
      </c>
      <c r="F7" s="65" t="s">
        <v>169</v>
      </c>
      <c r="G7" s="14" t="s">
        <v>170</v>
      </c>
      <c r="H7" s="19"/>
      <c r="I7" s="18"/>
      <c r="J7" s="14"/>
      <c r="K7" s="14"/>
      <c r="L7" s="13">
        <v>8</v>
      </c>
      <c r="M7" s="14"/>
      <c r="N7" s="19"/>
      <c r="O7" s="13">
        <f t="shared" si="0"/>
        <v>0</v>
      </c>
      <c r="P7" s="16"/>
      <c r="Q7" s="13">
        <f t="shared" si="1"/>
        <v>0</v>
      </c>
      <c r="R7" s="16"/>
      <c r="S7" s="13">
        <f t="shared" ref="S7:S23" si="3">R7*0.1</f>
        <v>0</v>
      </c>
      <c r="T7" s="15">
        <f>SUM(S7+Q7+O7+M7+L7)</f>
        <v>8</v>
      </c>
      <c r="U7" s="110"/>
      <c r="V7" s="16"/>
      <c r="W7" s="13">
        <v>1</v>
      </c>
      <c r="X7" s="16"/>
      <c r="Y7" s="16"/>
      <c r="Z7" s="16"/>
      <c r="AA7" s="16"/>
      <c r="AB7" s="16"/>
      <c r="AC7" s="110"/>
      <c r="AD7" s="18" t="s">
        <v>171</v>
      </c>
      <c r="AE7" s="18" t="s">
        <v>172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79" customFormat="1" ht="12.75" customHeight="1" x14ac:dyDescent="0.2">
      <c r="A8" s="110"/>
      <c r="B8" s="110"/>
      <c r="C8" s="110"/>
      <c r="D8" s="64" t="s">
        <v>167</v>
      </c>
      <c r="E8" s="66" t="s">
        <v>168</v>
      </c>
      <c r="F8" s="67" t="s">
        <v>173</v>
      </c>
      <c r="G8" s="66" t="s">
        <v>168</v>
      </c>
      <c r="H8" s="66"/>
      <c r="I8" s="69"/>
      <c r="J8" s="63"/>
      <c r="K8" s="63"/>
      <c r="L8" s="63">
        <v>8</v>
      </c>
      <c r="M8" s="63"/>
      <c r="N8" s="75"/>
      <c r="O8" s="62">
        <f t="shared" si="0"/>
        <v>0</v>
      </c>
      <c r="P8" s="62"/>
      <c r="Q8" s="62">
        <f t="shared" si="1"/>
        <v>0</v>
      </c>
      <c r="R8" s="62"/>
      <c r="S8" s="62">
        <f t="shared" si="3"/>
        <v>0</v>
      </c>
      <c r="T8" s="76">
        <f t="shared" ref="T8:T22" si="4">SUM(S8+Q8+N8+M8+L8)</f>
        <v>8</v>
      </c>
      <c r="U8" s="110"/>
      <c r="V8" s="77"/>
      <c r="W8" s="62">
        <v>1</v>
      </c>
      <c r="X8" s="62"/>
      <c r="Y8" s="62"/>
      <c r="Z8" s="62"/>
      <c r="AA8" s="62"/>
      <c r="AB8" s="62"/>
      <c r="AC8" s="111"/>
      <c r="AD8" s="64" t="s">
        <v>171</v>
      </c>
      <c r="AE8" s="64" t="s">
        <v>172</v>
      </c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9" customFormat="1" ht="12.75" customHeight="1" x14ac:dyDescent="0.2">
      <c r="A9" s="110"/>
      <c r="B9" s="110"/>
      <c r="C9" s="111"/>
      <c r="D9" s="64" t="s">
        <v>174</v>
      </c>
      <c r="E9" s="63" t="s">
        <v>170</v>
      </c>
      <c r="F9" s="67" t="s">
        <v>175</v>
      </c>
      <c r="G9" s="63" t="s">
        <v>170</v>
      </c>
      <c r="H9" s="63" t="s">
        <v>176</v>
      </c>
      <c r="I9" s="69" t="s">
        <v>177</v>
      </c>
      <c r="J9" s="63"/>
      <c r="K9" s="63"/>
      <c r="L9" s="63">
        <v>16</v>
      </c>
      <c r="M9" s="63"/>
      <c r="N9" s="75"/>
      <c r="O9" s="62">
        <f t="shared" si="0"/>
        <v>0</v>
      </c>
      <c r="P9" s="64"/>
      <c r="Q9" s="62">
        <f t="shared" si="1"/>
        <v>0</v>
      </c>
      <c r="R9" s="64"/>
      <c r="S9" s="62">
        <f t="shared" si="3"/>
        <v>0</v>
      </c>
      <c r="T9" s="76">
        <f t="shared" si="4"/>
        <v>16</v>
      </c>
      <c r="U9" s="111"/>
      <c r="V9" s="80"/>
      <c r="W9" s="64"/>
      <c r="X9" s="64">
        <v>2</v>
      </c>
      <c r="Y9" s="64"/>
      <c r="Z9" s="64"/>
      <c r="AA9" s="64"/>
      <c r="AB9" s="64"/>
      <c r="AC9" s="69" t="s">
        <v>178</v>
      </c>
      <c r="AD9" s="66"/>
      <c r="AE9" s="66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9" customFormat="1" ht="12.75" customHeight="1" x14ac:dyDescent="0.2">
      <c r="A10" s="110"/>
      <c r="B10" s="110"/>
      <c r="C10" s="112" t="s">
        <v>179</v>
      </c>
      <c r="D10" s="64" t="s">
        <v>180</v>
      </c>
      <c r="E10" s="63" t="s">
        <v>181</v>
      </c>
      <c r="F10" s="68" t="s">
        <v>182</v>
      </c>
      <c r="G10" s="63" t="s">
        <v>183</v>
      </c>
      <c r="H10" s="63" t="s">
        <v>52</v>
      </c>
      <c r="I10" s="69" t="s">
        <v>177</v>
      </c>
      <c r="J10" s="63" t="s">
        <v>40</v>
      </c>
      <c r="K10" s="63"/>
      <c r="L10" s="63">
        <v>16</v>
      </c>
      <c r="M10" s="63"/>
      <c r="N10" s="75"/>
      <c r="O10" s="62">
        <f t="shared" si="0"/>
        <v>0</v>
      </c>
      <c r="P10" s="62"/>
      <c r="Q10" s="62">
        <f t="shared" si="1"/>
        <v>0</v>
      </c>
      <c r="R10" s="62"/>
      <c r="S10" s="62">
        <f t="shared" si="3"/>
        <v>0</v>
      </c>
      <c r="T10" s="76">
        <f t="shared" si="4"/>
        <v>16</v>
      </c>
      <c r="U10" s="112">
        <v>32</v>
      </c>
      <c r="V10" s="77">
        <v>4</v>
      </c>
      <c r="W10" s="62">
        <v>2</v>
      </c>
      <c r="X10" s="62"/>
      <c r="Y10" s="62"/>
      <c r="Z10" s="62"/>
      <c r="AA10" s="62"/>
      <c r="AB10" s="62"/>
      <c r="AC10" s="125" t="s">
        <v>106</v>
      </c>
      <c r="AD10" s="64" t="s">
        <v>184</v>
      </c>
      <c r="AE10" s="64" t="s">
        <v>185</v>
      </c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9" customFormat="1" ht="12.75" customHeight="1" x14ac:dyDescent="0.2">
      <c r="A11" s="110"/>
      <c r="B11" s="110"/>
      <c r="C11" s="114"/>
      <c r="D11" s="64" t="s">
        <v>186</v>
      </c>
      <c r="E11" s="63" t="s">
        <v>187</v>
      </c>
      <c r="F11" s="69" t="s">
        <v>188</v>
      </c>
      <c r="G11" s="63" t="s">
        <v>189</v>
      </c>
      <c r="H11" s="63" t="s">
        <v>69</v>
      </c>
      <c r="I11" s="69" t="s">
        <v>39</v>
      </c>
      <c r="J11" s="63"/>
      <c r="K11" s="63"/>
      <c r="L11" s="63">
        <v>16</v>
      </c>
      <c r="M11" s="63"/>
      <c r="N11" s="75"/>
      <c r="O11" s="62">
        <f t="shared" si="0"/>
        <v>0</v>
      </c>
      <c r="P11" s="63"/>
      <c r="Q11" s="62">
        <f t="shared" si="1"/>
        <v>0</v>
      </c>
      <c r="R11" s="63"/>
      <c r="S11" s="62">
        <f t="shared" si="3"/>
        <v>0</v>
      </c>
      <c r="T11" s="76">
        <f t="shared" si="4"/>
        <v>16</v>
      </c>
      <c r="U11" s="114"/>
      <c r="V11" s="81"/>
      <c r="W11" s="63">
        <v>2</v>
      </c>
      <c r="X11" s="63"/>
      <c r="Y11" s="63"/>
      <c r="Z11" s="63"/>
      <c r="AA11" s="63"/>
      <c r="AB11" s="63"/>
      <c r="AC11" s="113"/>
      <c r="AD11" s="64" t="s">
        <v>190</v>
      </c>
      <c r="AE11" s="64" t="s">
        <v>191</v>
      </c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9" customFormat="1" ht="12.75" customHeight="1" x14ac:dyDescent="0.2">
      <c r="A12" s="110"/>
      <c r="B12" s="110"/>
      <c r="C12" s="112" t="s">
        <v>192</v>
      </c>
      <c r="D12" s="64" t="s">
        <v>193</v>
      </c>
      <c r="E12" s="63" t="s">
        <v>194</v>
      </c>
      <c r="F12" s="70" t="s">
        <v>195</v>
      </c>
      <c r="G12" s="63" t="s">
        <v>194</v>
      </c>
      <c r="H12" s="63" t="s">
        <v>38</v>
      </c>
      <c r="I12" s="69" t="s">
        <v>39</v>
      </c>
      <c r="J12" s="63"/>
      <c r="K12" s="63"/>
      <c r="L12" s="63">
        <v>16</v>
      </c>
      <c r="M12" s="63"/>
      <c r="N12" s="75"/>
      <c r="O12" s="62">
        <f t="shared" si="0"/>
        <v>0</v>
      </c>
      <c r="P12" s="63"/>
      <c r="Q12" s="62">
        <f t="shared" si="1"/>
        <v>0</v>
      </c>
      <c r="R12" s="63"/>
      <c r="S12" s="62">
        <f t="shared" si="3"/>
        <v>0</v>
      </c>
      <c r="T12" s="76">
        <f t="shared" si="4"/>
        <v>16</v>
      </c>
      <c r="U12" s="112">
        <v>40</v>
      </c>
      <c r="V12" s="81">
        <v>5</v>
      </c>
      <c r="W12" s="63">
        <v>2</v>
      </c>
      <c r="X12" s="63"/>
      <c r="Y12" s="63"/>
      <c r="Z12" s="63"/>
      <c r="AA12" s="63"/>
      <c r="AB12" s="63"/>
      <c r="AC12" s="113"/>
      <c r="AD12" s="64" t="s">
        <v>128</v>
      </c>
      <c r="AE12" s="64" t="s">
        <v>190</v>
      </c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9" customFormat="1" ht="12.75" customHeight="1" x14ac:dyDescent="0.2">
      <c r="A13" s="110"/>
      <c r="B13" s="111"/>
      <c r="C13" s="114"/>
      <c r="D13" s="71" t="s">
        <v>196</v>
      </c>
      <c r="E13" s="72" t="s">
        <v>197</v>
      </c>
      <c r="F13" s="73" t="s">
        <v>198</v>
      </c>
      <c r="G13" s="72" t="s">
        <v>197</v>
      </c>
      <c r="H13" s="72" t="s">
        <v>199</v>
      </c>
      <c r="I13" s="73" t="s">
        <v>53</v>
      </c>
      <c r="J13" s="72" t="s">
        <v>40</v>
      </c>
      <c r="K13" s="72"/>
      <c r="L13" s="72">
        <v>24</v>
      </c>
      <c r="M13" s="72"/>
      <c r="N13" s="82"/>
      <c r="O13" s="72">
        <f t="shared" si="0"/>
        <v>0</v>
      </c>
      <c r="P13" s="72"/>
      <c r="Q13" s="72">
        <f t="shared" si="1"/>
        <v>0</v>
      </c>
      <c r="R13" s="72"/>
      <c r="S13" s="72">
        <f t="shared" si="3"/>
        <v>0</v>
      </c>
      <c r="T13" s="71">
        <f t="shared" si="4"/>
        <v>24</v>
      </c>
      <c r="U13" s="114"/>
      <c r="V13" s="83"/>
      <c r="W13" s="72">
        <v>3</v>
      </c>
      <c r="X13" s="72"/>
      <c r="Y13" s="72"/>
      <c r="Z13" s="72"/>
      <c r="AA13" s="72"/>
      <c r="AB13" s="72"/>
      <c r="AC13" s="114"/>
      <c r="AD13" s="84" t="s">
        <v>184</v>
      </c>
      <c r="AE13" s="84" t="s">
        <v>200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s="79" customFormat="1" ht="12.75" customHeight="1" x14ac:dyDescent="0.2">
      <c r="A14" s="110"/>
      <c r="B14" s="117">
        <v>2</v>
      </c>
      <c r="C14" s="64" t="s">
        <v>201</v>
      </c>
      <c r="D14" s="64" t="s">
        <v>202</v>
      </c>
      <c r="E14" s="63" t="s">
        <v>203</v>
      </c>
      <c r="F14" s="70" t="s">
        <v>204</v>
      </c>
      <c r="G14" s="63" t="s">
        <v>203</v>
      </c>
      <c r="H14" s="78" t="s">
        <v>205</v>
      </c>
      <c r="I14" s="69" t="s">
        <v>53</v>
      </c>
      <c r="J14" s="63" t="s">
        <v>40</v>
      </c>
      <c r="K14" s="63"/>
      <c r="L14" s="63">
        <v>24</v>
      </c>
      <c r="M14" s="63"/>
      <c r="N14" s="75"/>
      <c r="O14" s="62">
        <f t="shared" si="0"/>
        <v>0</v>
      </c>
      <c r="P14" s="62"/>
      <c r="Q14" s="62">
        <f t="shared" si="1"/>
        <v>0</v>
      </c>
      <c r="R14" s="62"/>
      <c r="S14" s="62">
        <f t="shared" si="3"/>
        <v>0</v>
      </c>
      <c r="T14" s="76">
        <f t="shared" si="4"/>
        <v>24</v>
      </c>
      <c r="U14" s="64">
        <v>24</v>
      </c>
      <c r="V14" s="77">
        <v>3</v>
      </c>
      <c r="W14" s="62"/>
      <c r="X14" s="62"/>
      <c r="Y14" s="62"/>
      <c r="Z14" s="62"/>
      <c r="AA14" s="62">
        <v>3</v>
      </c>
      <c r="AB14" s="62"/>
      <c r="AC14" s="86" t="s">
        <v>206</v>
      </c>
      <c r="AD14" s="64" t="s">
        <v>184</v>
      </c>
      <c r="AE14" s="64" t="s">
        <v>207</v>
      </c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9" customFormat="1" ht="12.75" customHeight="1" x14ac:dyDescent="0.2">
      <c r="A15" s="110"/>
      <c r="B15" s="113"/>
      <c r="C15" s="112" t="s">
        <v>208</v>
      </c>
      <c r="D15" s="64" t="s">
        <v>209</v>
      </c>
      <c r="E15" s="63"/>
      <c r="F15" s="69" t="s">
        <v>210</v>
      </c>
      <c r="G15" s="63"/>
      <c r="H15" s="63"/>
      <c r="I15" s="69" t="s">
        <v>45</v>
      </c>
      <c r="J15" s="63"/>
      <c r="K15" s="63"/>
      <c r="L15" s="63">
        <v>16</v>
      </c>
      <c r="M15" s="63"/>
      <c r="N15" s="75"/>
      <c r="O15" s="62">
        <f t="shared" si="0"/>
        <v>0</v>
      </c>
      <c r="P15" s="62"/>
      <c r="Q15" s="62">
        <f t="shared" si="1"/>
        <v>0</v>
      </c>
      <c r="R15" s="62"/>
      <c r="S15" s="62">
        <f t="shared" si="3"/>
        <v>0</v>
      </c>
      <c r="T15" s="76">
        <f t="shared" si="4"/>
        <v>16</v>
      </c>
      <c r="U15" s="112">
        <v>32</v>
      </c>
      <c r="V15" s="77">
        <v>4</v>
      </c>
      <c r="W15" s="62"/>
      <c r="X15" s="62">
        <v>2</v>
      </c>
      <c r="Y15" s="62"/>
      <c r="Z15" s="62"/>
      <c r="AA15" s="62"/>
      <c r="AB15" s="62"/>
      <c r="AC15" s="86" t="s">
        <v>211</v>
      </c>
      <c r="AD15" s="64"/>
      <c r="AE15" s="64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9" customFormat="1" ht="12.75" customHeight="1" x14ac:dyDescent="0.2">
      <c r="A16" s="110"/>
      <c r="B16" s="113"/>
      <c r="C16" s="114"/>
      <c r="D16" s="64" t="s">
        <v>212</v>
      </c>
      <c r="E16" s="63"/>
      <c r="F16" s="69" t="s">
        <v>213</v>
      </c>
      <c r="G16" s="63"/>
      <c r="H16" s="63"/>
      <c r="I16" s="69" t="s">
        <v>45</v>
      </c>
      <c r="J16" s="63" t="s">
        <v>40</v>
      </c>
      <c r="K16" s="63"/>
      <c r="L16" s="63">
        <v>16</v>
      </c>
      <c r="M16" s="63"/>
      <c r="N16" s="75"/>
      <c r="O16" s="62">
        <f t="shared" si="0"/>
        <v>0</v>
      </c>
      <c r="P16" s="62"/>
      <c r="Q16" s="62">
        <f t="shared" si="1"/>
        <v>0</v>
      </c>
      <c r="R16" s="62"/>
      <c r="S16" s="62">
        <f t="shared" si="3"/>
        <v>0</v>
      </c>
      <c r="T16" s="76">
        <f t="shared" si="4"/>
        <v>16</v>
      </c>
      <c r="U16" s="114"/>
      <c r="V16" s="77"/>
      <c r="W16" s="62"/>
      <c r="X16" s="62">
        <v>2</v>
      </c>
      <c r="Y16" s="62"/>
      <c r="Z16" s="62"/>
      <c r="AA16" s="62"/>
      <c r="AB16" s="62"/>
      <c r="AC16" s="86" t="s">
        <v>214</v>
      </c>
      <c r="AD16" s="64"/>
      <c r="AE16" s="64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9" customFormat="1" ht="12.75" customHeight="1" x14ac:dyDescent="0.2">
      <c r="A17" s="110"/>
      <c r="B17" s="113"/>
      <c r="C17" s="112" t="s">
        <v>215</v>
      </c>
      <c r="D17" s="64" t="s">
        <v>216</v>
      </c>
      <c r="E17" s="63" t="s">
        <v>217</v>
      </c>
      <c r="F17" s="70" t="s">
        <v>218</v>
      </c>
      <c r="G17" s="63" t="s">
        <v>217</v>
      </c>
      <c r="H17" s="78" t="s">
        <v>52</v>
      </c>
      <c r="I17" s="69" t="s">
        <v>39</v>
      </c>
      <c r="J17" s="63" t="s">
        <v>40</v>
      </c>
      <c r="K17" s="63"/>
      <c r="L17" s="63">
        <v>16</v>
      </c>
      <c r="M17" s="63"/>
      <c r="N17" s="75"/>
      <c r="O17" s="62">
        <f t="shared" si="0"/>
        <v>0</v>
      </c>
      <c r="P17" s="62"/>
      <c r="Q17" s="62">
        <f t="shared" si="1"/>
        <v>0</v>
      </c>
      <c r="R17" s="62"/>
      <c r="S17" s="62">
        <f t="shared" si="3"/>
        <v>0</v>
      </c>
      <c r="T17" s="76">
        <f t="shared" si="4"/>
        <v>16</v>
      </c>
      <c r="U17" s="112">
        <v>48</v>
      </c>
      <c r="V17" s="77">
        <v>6</v>
      </c>
      <c r="W17" s="62"/>
      <c r="X17" s="62">
        <v>2</v>
      </c>
      <c r="Y17" s="62"/>
      <c r="Z17" s="62"/>
      <c r="AA17" s="62"/>
      <c r="AB17" s="62"/>
      <c r="AC17" s="125" t="s">
        <v>49</v>
      </c>
      <c r="AD17" s="66" t="s">
        <v>129</v>
      </c>
      <c r="AE17" s="66" t="s">
        <v>219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9" customFormat="1" ht="12.75" customHeight="1" x14ac:dyDescent="0.2">
      <c r="A18" s="110"/>
      <c r="B18" s="113"/>
      <c r="C18" s="113"/>
      <c r="D18" s="64" t="s">
        <v>220</v>
      </c>
      <c r="E18" s="63"/>
      <c r="F18" s="74" t="s">
        <v>173</v>
      </c>
      <c r="G18" s="63"/>
      <c r="H18" s="63"/>
      <c r="I18" s="69" t="s">
        <v>45</v>
      </c>
      <c r="J18" s="63"/>
      <c r="K18" s="63"/>
      <c r="L18" s="63">
        <v>16</v>
      </c>
      <c r="M18" s="63"/>
      <c r="N18" s="75"/>
      <c r="O18" s="62">
        <f t="shared" si="0"/>
        <v>0</v>
      </c>
      <c r="P18" s="62"/>
      <c r="Q18" s="62">
        <f t="shared" si="1"/>
        <v>0</v>
      </c>
      <c r="R18" s="62"/>
      <c r="S18" s="62">
        <f t="shared" si="3"/>
        <v>0</v>
      </c>
      <c r="T18" s="76">
        <f t="shared" si="4"/>
        <v>16</v>
      </c>
      <c r="U18" s="113"/>
      <c r="V18" s="77"/>
      <c r="W18" s="62"/>
      <c r="X18" s="62">
        <v>2</v>
      </c>
      <c r="Y18" s="62"/>
      <c r="Z18" s="62"/>
      <c r="AA18" s="62"/>
      <c r="AB18" s="62"/>
      <c r="AC18" s="114"/>
      <c r="AD18" s="64"/>
      <c r="AE18" s="64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9" customFormat="1" ht="12.75" customHeight="1" x14ac:dyDescent="0.2">
      <c r="A19" s="110"/>
      <c r="B19" s="113"/>
      <c r="C19" s="114"/>
      <c r="D19" s="64" t="s">
        <v>221</v>
      </c>
      <c r="E19" s="63"/>
      <c r="F19" s="69" t="s">
        <v>222</v>
      </c>
      <c r="G19" s="63"/>
      <c r="H19" s="63"/>
      <c r="I19" s="69" t="s">
        <v>45</v>
      </c>
      <c r="J19" s="63"/>
      <c r="K19" s="63"/>
      <c r="L19" s="63">
        <v>16</v>
      </c>
      <c r="M19" s="63"/>
      <c r="N19" s="75"/>
      <c r="O19" s="62">
        <f t="shared" si="0"/>
        <v>0</v>
      </c>
      <c r="P19" s="62"/>
      <c r="Q19" s="62">
        <f t="shared" si="1"/>
        <v>0</v>
      </c>
      <c r="R19" s="62"/>
      <c r="S19" s="62">
        <f t="shared" si="3"/>
        <v>0</v>
      </c>
      <c r="T19" s="76">
        <f t="shared" si="4"/>
        <v>16</v>
      </c>
      <c r="U19" s="114"/>
      <c r="V19" s="77"/>
      <c r="W19" s="62"/>
      <c r="X19" s="62">
        <v>2</v>
      </c>
      <c r="Y19" s="62"/>
      <c r="Z19" s="62"/>
      <c r="AA19" s="62"/>
      <c r="AB19" s="62"/>
      <c r="AC19" s="86" t="s">
        <v>223</v>
      </c>
      <c r="AD19" s="64"/>
      <c r="AE19" s="64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9" customFormat="1" ht="12.75" customHeight="1" x14ac:dyDescent="0.2">
      <c r="A20" s="110"/>
      <c r="B20" s="113"/>
      <c r="C20" s="112" t="s">
        <v>224</v>
      </c>
      <c r="D20" s="64" t="s">
        <v>225</v>
      </c>
      <c r="E20" s="63" t="s">
        <v>226</v>
      </c>
      <c r="F20" s="70" t="s">
        <v>227</v>
      </c>
      <c r="G20" s="63" t="s">
        <v>226</v>
      </c>
      <c r="H20" s="78" t="s">
        <v>199</v>
      </c>
      <c r="I20" s="69" t="s">
        <v>53</v>
      </c>
      <c r="J20" s="63" t="s">
        <v>40</v>
      </c>
      <c r="K20" s="63"/>
      <c r="L20" s="63">
        <v>24</v>
      </c>
      <c r="M20" s="63"/>
      <c r="N20" s="75"/>
      <c r="O20" s="62">
        <f t="shared" si="0"/>
        <v>0</v>
      </c>
      <c r="P20" s="62"/>
      <c r="Q20" s="62">
        <f t="shared" si="1"/>
        <v>0</v>
      </c>
      <c r="R20" s="62"/>
      <c r="S20" s="62">
        <f t="shared" si="3"/>
        <v>0</v>
      </c>
      <c r="T20" s="76">
        <f t="shared" si="4"/>
        <v>24</v>
      </c>
      <c r="U20" s="112">
        <v>56</v>
      </c>
      <c r="V20" s="77">
        <v>7</v>
      </c>
      <c r="W20" s="62">
        <v>3</v>
      </c>
      <c r="X20" s="62"/>
      <c r="Y20" s="62"/>
      <c r="Z20" s="62"/>
      <c r="AA20" s="62"/>
      <c r="AB20" s="62"/>
      <c r="AC20" s="125" t="s">
        <v>106</v>
      </c>
      <c r="AD20" s="66" t="s">
        <v>128</v>
      </c>
      <c r="AE20" s="66" t="s">
        <v>228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9" customFormat="1" ht="12.75" customHeight="1" x14ac:dyDescent="0.2">
      <c r="A21" s="110"/>
      <c r="B21" s="113"/>
      <c r="C21" s="113"/>
      <c r="D21" s="64" t="s">
        <v>229</v>
      </c>
      <c r="E21" s="63" t="s">
        <v>230</v>
      </c>
      <c r="F21" s="69" t="s">
        <v>231</v>
      </c>
      <c r="G21" s="63" t="s">
        <v>230</v>
      </c>
      <c r="H21" s="63" t="s">
        <v>232</v>
      </c>
      <c r="I21" s="69" t="s">
        <v>53</v>
      </c>
      <c r="J21" s="63"/>
      <c r="K21" s="63"/>
      <c r="L21" s="63">
        <v>24</v>
      </c>
      <c r="M21" s="63"/>
      <c r="N21" s="75"/>
      <c r="O21" s="62">
        <f t="shared" si="0"/>
        <v>0</v>
      </c>
      <c r="P21" s="62"/>
      <c r="Q21" s="62">
        <f t="shared" si="1"/>
        <v>0</v>
      </c>
      <c r="R21" s="62"/>
      <c r="S21" s="62">
        <f t="shared" si="3"/>
        <v>0</v>
      </c>
      <c r="T21" s="76">
        <f t="shared" si="4"/>
        <v>24</v>
      </c>
      <c r="U21" s="113"/>
      <c r="V21" s="77"/>
      <c r="W21" s="62">
        <v>3</v>
      </c>
      <c r="X21" s="62"/>
      <c r="Y21" s="62"/>
      <c r="Z21" s="62"/>
      <c r="AA21" s="62"/>
      <c r="AB21" s="62"/>
      <c r="AC21" s="114"/>
      <c r="AD21" s="66"/>
      <c r="AE21" s="66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9" customFormat="1" ht="12.75" customHeight="1" x14ac:dyDescent="0.2">
      <c r="A22" s="110"/>
      <c r="B22" s="113"/>
      <c r="C22" s="114"/>
      <c r="D22" s="64" t="s">
        <v>233</v>
      </c>
      <c r="E22" s="63" t="s">
        <v>234</v>
      </c>
      <c r="F22" s="70" t="s">
        <v>235</v>
      </c>
      <c r="G22" s="63" t="s">
        <v>234</v>
      </c>
      <c r="H22" s="63" t="s">
        <v>38</v>
      </c>
      <c r="I22" s="69" t="s">
        <v>53</v>
      </c>
      <c r="J22" s="63"/>
      <c r="K22" s="63"/>
      <c r="L22" s="63">
        <v>8</v>
      </c>
      <c r="M22" s="63"/>
      <c r="N22" s="75"/>
      <c r="O22" s="62">
        <f t="shared" si="0"/>
        <v>0</v>
      </c>
      <c r="P22" s="62"/>
      <c r="Q22" s="62">
        <f t="shared" si="1"/>
        <v>0</v>
      </c>
      <c r="R22" s="62"/>
      <c r="S22" s="62">
        <f t="shared" si="3"/>
        <v>0</v>
      </c>
      <c r="T22" s="76">
        <f t="shared" si="4"/>
        <v>8</v>
      </c>
      <c r="U22" s="114"/>
      <c r="V22" s="77"/>
      <c r="W22" s="62"/>
      <c r="X22" s="62">
        <v>1</v>
      </c>
      <c r="Y22" s="62"/>
      <c r="Z22" s="62"/>
      <c r="AA22" s="62"/>
      <c r="AB22" s="62"/>
      <c r="AC22" s="86" t="s">
        <v>236</v>
      </c>
      <c r="AD22" s="64"/>
      <c r="AE22" s="64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9" customFormat="1" ht="12.75" customHeight="1" x14ac:dyDescent="0.2">
      <c r="A23" s="110"/>
      <c r="B23" s="116" t="s">
        <v>237</v>
      </c>
      <c r="C23" s="112" t="s">
        <v>238</v>
      </c>
      <c r="D23" s="87" t="s">
        <v>239</v>
      </c>
      <c r="E23" s="63" t="s">
        <v>83</v>
      </c>
      <c r="F23" s="88" t="s">
        <v>240</v>
      </c>
      <c r="G23" s="63" t="s">
        <v>83</v>
      </c>
      <c r="H23" s="63"/>
      <c r="I23" s="69" t="s">
        <v>84</v>
      </c>
      <c r="J23" s="63" t="s">
        <v>40</v>
      </c>
      <c r="K23" s="63"/>
      <c r="L23" s="63"/>
      <c r="M23" s="63"/>
      <c r="N23" s="75"/>
      <c r="O23" s="62">
        <v>0</v>
      </c>
      <c r="P23" s="62"/>
      <c r="Q23" s="62">
        <f t="shared" si="1"/>
        <v>0</v>
      </c>
      <c r="R23" s="62">
        <v>16</v>
      </c>
      <c r="S23" s="62">
        <f t="shared" si="3"/>
        <v>1.6</v>
      </c>
      <c r="T23" s="76">
        <v>16</v>
      </c>
      <c r="U23" s="64">
        <v>16</v>
      </c>
      <c r="V23" s="77">
        <v>2</v>
      </c>
      <c r="W23" s="62"/>
      <c r="X23" s="62">
        <v>2</v>
      </c>
      <c r="Y23" s="62"/>
      <c r="Z23" s="62"/>
      <c r="AA23" s="62"/>
      <c r="AB23" s="62"/>
      <c r="AC23" s="126" t="s">
        <v>85</v>
      </c>
      <c r="AD23" s="64"/>
      <c r="AE23" s="64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9" customFormat="1" ht="12.75" customHeight="1" x14ac:dyDescent="0.2">
      <c r="A24" s="110"/>
      <c r="B24" s="113"/>
      <c r="C24" s="113"/>
      <c r="D24" s="87" t="s">
        <v>241</v>
      </c>
      <c r="E24" s="63" t="s">
        <v>83</v>
      </c>
      <c r="F24" s="88" t="s">
        <v>240</v>
      </c>
      <c r="G24" s="63" t="s">
        <v>83</v>
      </c>
      <c r="H24" s="63"/>
      <c r="I24" s="69" t="s">
        <v>84</v>
      </c>
      <c r="J24" s="63"/>
      <c r="K24" s="63"/>
      <c r="L24" s="63"/>
      <c r="M24" s="63"/>
      <c r="N24" s="75"/>
      <c r="O24" s="62"/>
      <c r="P24" s="62">
        <v>12</v>
      </c>
      <c r="Q24" s="62"/>
      <c r="R24" s="62"/>
      <c r="S24" s="62"/>
      <c r="T24" s="76">
        <v>12</v>
      </c>
      <c r="U24" s="64">
        <v>12</v>
      </c>
      <c r="V24" s="77">
        <v>1</v>
      </c>
      <c r="W24" s="62"/>
      <c r="X24" s="62">
        <v>1</v>
      </c>
      <c r="Y24" s="62"/>
      <c r="Z24" s="62"/>
      <c r="AA24" s="62"/>
      <c r="AB24" s="62"/>
      <c r="AC24" s="113"/>
      <c r="AD24" s="64"/>
      <c r="AE24" s="64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9" customFormat="1" ht="13.5" customHeight="1" x14ac:dyDescent="0.2">
      <c r="A25" s="110"/>
      <c r="B25" s="113"/>
      <c r="C25" s="113"/>
      <c r="D25" s="87" t="s">
        <v>242</v>
      </c>
      <c r="E25" s="63" t="s">
        <v>83</v>
      </c>
      <c r="F25" s="88" t="s">
        <v>240</v>
      </c>
      <c r="G25" s="63" t="s">
        <v>83</v>
      </c>
      <c r="H25" s="63"/>
      <c r="I25" s="69" t="s">
        <v>84</v>
      </c>
      <c r="J25" s="63"/>
      <c r="K25" s="63"/>
      <c r="L25" s="63"/>
      <c r="M25" s="63"/>
      <c r="N25" s="75"/>
      <c r="O25" s="62"/>
      <c r="P25" s="62">
        <v>12</v>
      </c>
      <c r="Q25" s="62"/>
      <c r="R25" s="62"/>
      <c r="S25" s="62"/>
      <c r="T25" s="76">
        <v>12</v>
      </c>
      <c r="U25" s="64">
        <v>12</v>
      </c>
      <c r="V25" s="77">
        <v>1</v>
      </c>
      <c r="W25" s="62"/>
      <c r="X25" s="62">
        <v>1</v>
      </c>
      <c r="Y25" s="62"/>
      <c r="Z25" s="62"/>
      <c r="AA25" s="62"/>
      <c r="AB25" s="62"/>
      <c r="AC25" s="113"/>
      <c r="AD25" s="64"/>
      <c r="AE25" s="64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9" customFormat="1" ht="12.75" customHeight="1" x14ac:dyDescent="0.2">
      <c r="A26" s="110"/>
      <c r="B26" s="113"/>
      <c r="C26" s="113"/>
      <c r="D26" s="87" t="s">
        <v>243</v>
      </c>
      <c r="E26" s="63" t="s">
        <v>83</v>
      </c>
      <c r="F26" s="88" t="s">
        <v>240</v>
      </c>
      <c r="G26" s="63" t="s">
        <v>83</v>
      </c>
      <c r="H26" s="63"/>
      <c r="I26" s="69" t="s">
        <v>84</v>
      </c>
      <c r="J26" s="63"/>
      <c r="K26" s="63"/>
      <c r="L26" s="63"/>
      <c r="M26" s="63"/>
      <c r="N26" s="75"/>
      <c r="O26" s="62"/>
      <c r="P26" s="62"/>
      <c r="Q26" s="62"/>
      <c r="R26" s="62">
        <v>8</v>
      </c>
      <c r="S26" s="62"/>
      <c r="T26" s="76">
        <v>8</v>
      </c>
      <c r="U26" s="64">
        <v>8</v>
      </c>
      <c r="V26" s="77">
        <v>1</v>
      </c>
      <c r="W26" s="62"/>
      <c r="X26" s="62">
        <v>1</v>
      </c>
      <c r="Y26" s="62"/>
      <c r="Z26" s="62"/>
      <c r="AA26" s="62"/>
      <c r="AB26" s="62"/>
      <c r="AC26" s="113"/>
      <c r="AD26" s="64"/>
      <c r="AE26" s="64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9" customFormat="1" ht="12.75" customHeight="1" x14ac:dyDescent="0.2">
      <c r="A27" s="110"/>
      <c r="B27" s="113"/>
      <c r="C27" s="114"/>
      <c r="D27" s="87" t="s">
        <v>150</v>
      </c>
      <c r="E27" s="89" t="s">
        <v>83</v>
      </c>
      <c r="F27" s="88" t="s">
        <v>240</v>
      </c>
      <c r="G27" s="63" t="s">
        <v>83</v>
      </c>
      <c r="H27" s="63"/>
      <c r="I27" s="69" t="s">
        <v>84</v>
      </c>
      <c r="J27" s="63"/>
      <c r="K27" s="63"/>
      <c r="L27" s="63"/>
      <c r="M27" s="63"/>
      <c r="N27" s="75">
        <v>325</v>
      </c>
      <c r="O27" s="62"/>
      <c r="P27" s="62"/>
      <c r="Q27" s="62"/>
      <c r="R27" s="62"/>
      <c r="S27" s="62"/>
      <c r="T27" s="76"/>
      <c r="U27" s="64">
        <v>325</v>
      </c>
      <c r="V27" s="77">
        <v>13</v>
      </c>
      <c r="W27" s="62"/>
      <c r="X27" s="62">
        <v>13</v>
      </c>
      <c r="Y27" s="62"/>
      <c r="Z27" s="62"/>
      <c r="AA27" s="62"/>
      <c r="AB27" s="62"/>
      <c r="AC27" s="114"/>
      <c r="AD27" s="64"/>
      <c r="AE27" s="64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9" customFormat="1" ht="12.75" customHeight="1" x14ac:dyDescent="0.2">
      <c r="A28" s="110"/>
      <c r="B28" s="113"/>
      <c r="C28" s="112" t="s">
        <v>244</v>
      </c>
      <c r="D28" s="64" t="s">
        <v>87</v>
      </c>
      <c r="E28" s="63"/>
      <c r="F28" s="69"/>
      <c r="G28" s="63"/>
      <c r="H28" s="63"/>
      <c r="I28" s="69"/>
      <c r="J28" s="63"/>
      <c r="K28" s="63"/>
      <c r="L28" s="63"/>
      <c r="M28" s="63"/>
      <c r="N28" s="75">
        <v>16</v>
      </c>
      <c r="O28" s="62">
        <v>0</v>
      </c>
      <c r="P28" s="62"/>
      <c r="Q28" s="62">
        <f t="shared" ref="Q28:Q29" si="5">P28*0.5</f>
        <v>0</v>
      </c>
      <c r="R28" s="62"/>
      <c r="S28" s="62"/>
      <c r="T28" s="76"/>
      <c r="U28" s="64">
        <v>16</v>
      </c>
      <c r="V28" s="77">
        <v>2</v>
      </c>
      <c r="W28" s="62"/>
      <c r="X28" s="62"/>
      <c r="Y28" s="62"/>
      <c r="Z28" s="62"/>
      <c r="AA28" s="62"/>
      <c r="AB28" s="62">
        <v>2</v>
      </c>
      <c r="AC28" s="86" t="s">
        <v>87</v>
      </c>
      <c r="AD28" s="64"/>
      <c r="AE28" s="64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9" customFormat="1" ht="12.75" customHeight="1" x14ac:dyDescent="0.2">
      <c r="A29" s="111"/>
      <c r="B29" s="114"/>
      <c r="C29" s="114"/>
      <c r="D29" s="64" t="s">
        <v>152</v>
      </c>
      <c r="E29" s="63" t="s">
        <v>83</v>
      </c>
      <c r="F29" s="69" t="s">
        <v>240</v>
      </c>
      <c r="G29" s="63" t="s">
        <v>83</v>
      </c>
      <c r="H29" s="63"/>
      <c r="I29" s="69" t="s">
        <v>84</v>
      </c>
      <c r="J29" s="63"/>
      <c r="K29" s="63"/>
      <c r="L29" s="63"/>
      <c r="M29" s="63"/>
      <c r="N29" s="75">
        <v>8</v>
      </c>
      <c r="O29" s="62">
        <v>0</v>
      </c>
      <c r="P29" s="62"/>
      <c r="Q29" s="62">
        <f t="shared" si="5"/>
        <v>0</v>
      </c>
      <c r="R29" s="62"/>
      <c r="S29" s="62">
        <f>R29*0.1</f>
        <v>0</v>
      </c>
      <c r="T29" s="76"/>
      <c r="U29" s="64">
        <v>8</v>
      </c>
      <c r="V29" s="77">
        <v>1</v>
      </c>
      <c r="W29" s="62"/>
      <c r="X29" s="62"/>
      <c r="Y29" s="62"/>
      <c r="Z29" s="62"/>
      <c r="AA29" s="62"/>
      <c r="AB29" s="62">
        <v>1</v>
      </c>
      <c r="AC29" s="86" t="s">
        <v>89</v>
      </c>
      <c r="AD29" s="64"/>
      <c r="AE29" s="64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ht="12.75" customHeight="1" x14ac:dyDescent="0.2">
      <c r="A30" s="1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31"/>
      <c r="Q30" s="31"/>
      <c r="R30" s="31"/>
      <c r="S30" s="31"/>
      <c r="T30" s="31"/>
      <c r="U30" s="32"/>
      <c r="V30" s="33">
        <f t="shared" ref="V30:AB30" si="6">SUM(V5:V29)</f>
        <v>58</v>
      </c>
      <c r="W30" s="34">
        <f t="shared" si="6"/>
        <v>21</v>
      </c>
      <c r="X30" s="34">
        <f t="shared" si="6"/>
        <v>31</v>
      </c>
      <c r="Y30" s="34">
        <f t="shared" si="6"/>
        <v>0</v>
      </c>
      <c r="Z30" s="34">
        <f t="shared" si="6"/>
        <v>0</v>
      </c>
      <c r="AA30" s="34">
        <f t="shared" si="6"/>
        <v>3</v>
      </c>
      <c r="AB30" s="34">
        <f t="shared" si="6"/>
        <v>3</v>
      </c>
      <c r="AC30" s="35"/>
      <c r="AD30" s="10"/>
      <c r="AE30" s="10"/>
      <c r="AF30" s="10"/>
      <c r="AG30" s="10"/>
      <c r="AH30" s="10"/>
      <c r="AI30" s="10"/>
      <c r="AJ30" s="10"/>
    </row>
    <row r="31" spans="1:41" ht="12.75" customHeight="1" x14ac:dyDescent="0.2">
      <c r="A31" s="1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31"/>
      <c r="Q31" s="31"/>
      <c r="R31" s="31"/>
      <c r="S31" s="31"/>
      <c r="T31" s="31"/>
      <c r="U31" s="32"/>
      <c r="V31" s="36"/>
      <c r="W31" s="36"/>
      <c r="X31" s="36"/>
      <c r="Y31" s="36"/>
      <c r="Z31" s="36"/>
      <c r="AA31" s="36"/>
      <c r="AB31" s="36"/>
      <c r="AC31" s="35"/>
      <c r="AD31" s="10"/>
      <c r="AE31" s="10"/>
      <c r="AF31" s="10"/>
      <c r="AG31" s="10"/>
      <c r="AH31" s="10"/>
      <c r="AI31" s="10"/>
      <c r="AJ31" s="10"/>
    </row>
    <row r="32" spans="1:41" ht="12.75" customHeight="1" x14ac:dyDescent="0.25">
      <c r="A32" s="50" t="s">
        <v>245</v>
      </c>
    </row>
    <row r="33" spans="1:8" ht="12.75" customHeight="1" x14ac:dyDescent="0.2"/>
    <row r="34" spans="1:8" ht="12.75" customHeight="1" x14ac:dyDescent="0.25">
      <c r="A34" s="51" t="s">
        <v>246</v>
      </c>
      <c r="E34" s="51" t="s">
        <v>247</v>
      </c>
      <c r="G34" s="50" t="s">
        <v>246</v>
      </c>
    </row>
    <row r="35" spans="1:8" ht="12.75" customHeight="1" x14ac:dyDescent="0.2">
      <c r="A35" t="s">
        <v>248</v>
      </c>
      <c r="B35" t="s">
        <v>249</v>
      </c>
      <c r="E35" t="s">
        <v>127</v>
      </c>
      <c r="F35" t="s">
        <v>250</v>
      </c>
      <c r="G35" s="38" t="s">
        <v>251</v>
      </c>
      <c r="H35" s="38"/>
    </row>
    <row r="36" spans="1:8" ht="12.75" customHeight="1" x14ac:dyDescent="0.2">
      <c r="A36" t="s">
        <v>252</v>
      </c>
      <c r="B36" t="s">
        <v>253</v>
      </c>
      <c r="E36" t="s">
        <v>39</v>
      </c>
      <c r="F36" t="s">
        <v>254</v>
      </c>
      <c r="G36" s="38" t="s">
        <v>255</v>
      </c>
      <c r="H36" s="38"/>
    </row>
    <row r="37" spans="1:8" ht="12.75" customHeight="1" x14ac:dyDescent="0.2">
      <c r="A37" t="s">
        <v>256</v>
      </c>
      <c r="B37" t="s">
        <v>257</v>
      </c>
      <c r="E37" t="s">
        <v>258</v>
      </c>
      <c r="F37" t="s">
        <v>259</v>
      </c>
      <c r="G37" s="38" t="s">
        <v>260</v>
      </c>
    </row>
    <row r="38" spans="1:8" ht="12.75" customHeight="1" x14ac:dyDescent="0.2">
      <c r="A38" t="s">
        <v>261</v>
      </c>
      <c r="B38" t="s">
        <v>262</v>
      </c>
      <c r="E38" t="s">
        <v>53</v>
      </c>
      <c r="F38" t="s">
        <v>263</v>
      </c>
      <c r="G38" s="38" t="s">
        <v>264</v>
      </c>
    </row>
    <row r="39" spans="1:8" ht="12.75" customHeight="1" x14ac:dyDescent="0.2">
      <c r="A39" t="s">
        <v>265</v>
      </c>
      <c r="B39" t="s">
        <v>266</v>
      </c>
      <c r="E39" t="s">
        <v>267</v>
      </c>
      <c r="F39" t="s">
        <v>268</v>
      </c>
    </row>
    <row r="40" spans="1:8" ht="12.75" customHeight="1" x14ac:dyDescent="0.2">
      <c r="A40" t="s">
        <v>269</v>
      </c>
      <c r="B40" t="s">
        <v>270</v>
      </c>
      <c r="E40" t="s">
        <v>271</v>
      </c>
      <c r="F40" t="s">
        <v>84</v>
      </c>
    </row>
    <row r="41" spans="1:8" ht="12.75" customHeight="1" x14ac:dyDescent="0.2">
      <c r="E41" t="s">
        <v>45</v>
      </c>
      <c r="F41" t="s">
        <v>272</v>
      </c>
    </row>
    <row r="42" spans="1:8" ht="12.75" customHeight="1" x14ac:dyDescent="0.2">
      <c r="E42" t="s">
        <v>177</v>
      </c>
      <c r="F42" t="s">
        <v>273</v>
      </c>
    </row>
    <row r="43" spans="1:8" ht="12.75" customHeight="1" x14ac:dyDescent="0.25">
      <c r="A43" s="52" t="s">
        <v>274</v>
      </c>
      <c r="E43" t="s">
        <v>275</v>
      </c>
      <c r="F43" t="s">
        <v>276</v>
      </c>
    </row>
    <row r="44" spans="1:8" ht="12.75" customHeight="1" x14ac:dyDescent="0.2">
      <c r="B44" t="s">
        <v>52</v>
      </c>
      <c r="C44" t="s">
        <v>277</v>
      </c>
    </row>
    <row r="45" spans="1:8" ht="12.75" customHeight="1" x14ac:dyDescent="0.2">
      <c r="B45" t="s">
        <v>38</v>
      </c>
      <c r="C45" s="53" t="s">
        <v>278</v>
      </c>
    </row>
    <row r="46" spans="1:8" ht="12.75" customHeight="1" x14ac:dyDescent="0.2">
      <c r="B46" t="s">
        <v>133</v>
      </c>
      <c r="C46" s="53" t="s">
        <v>279</v>
      </c>
    </row>
    <row r="47" spans="1:8" ht="12.75" customHeight="1" x14ac:dyDescent="0.2">
      <c r="B47" t="s">
        <v>69</v>
      </c>
      <c r="C47" s="53" t="s">
        <v>280</v>
      </c>
    </row>
    <row r="48" spans="1:8" ht="12.75" customHeight="1" x14ac:dyDescent="0.2">
      <c r="B48" t="s">
        <v>232</v>
      </c>
      <c r="C48" t="s">
        <v>281</v>
      </c>
    </row>
    <row r="49" spans="2:3" ht="12.75" customHeight="1" x14ac:dyDescent="0.2">
      <c r="B49" t="s">
        <v>205</v>
      </c>
      <c r="C49" s="53" t="s">
        <v>282</v>
      </c>
    </row>
    <row r="50" spans="2:3" ht="12.75" customHeight="1" x14ac:dyDescent="0.2">
      <c r="B50" t="s">
        <v>283</v>
      </c>
      <c r="C50" s="53" t="s">
        <v>284</v>
      </c>
    </row>
    <row r="51" spans="2:3" ht="12.75" customHeight="1" x14ac:dyDescent="0.2">
      <c r="B51" t="s">
        <v>161</v>
      </c>
      <c r="C51" s="53" t="s">
        <v>285</v>
      </c>
    </row>
    <row r="52" spans="2:3" ht="12.75" customHeight="1" x14ac:dyDescent="0.2">
      <c r="B52" t="s">
        <v>79</v>
      </c>
      <c r="C52" s="53" t="s">
        <v>286</v>
      </c>
    </row>
    <row r="53" spans="2:3" ht="12.75" customHeight="1" x14ac:dyDescent="0.2">
      <c r="B53" t="s">
        <v>176</v>
      </c>
      <c r="C53" s="53" t="s">
        <v>287</v>
      </c>
    </row>
    <row r="54" spans="2:3" ht="12.75" customHeight="1" x14ac:dyDescent="0.2">
      <c r="B54" t="s">
        <v>288</v>
      </c>
      <c r="C54" s="53" t="s">
        <v>289</v>
      </c>
    </row>
    <row r="55" spans="2:3" ht="12.75" customHeight="1" x14ac:dyDescent="0.2">
      <c r="B55" t="s">
        <v>290</v>
      </c>
      <c r="C55" s="53" t="s">
        <v>291</v>
      </c>
    </row>
    <row r="56" spans="2:3" ht="12.75" customHeight="1" x14ac:dyDescent="0.2">
      <c r="B56" t="s">
        <v>292</v>
      </c>
      <c r="C56" s="53" t="s">
        <v>293</v>
      </c>
    </row>
    <row r="57" spans="2:3" ht="12.75" customHeight="1" x14ac:dyDescent="0.2"/>
  </sheetData>
  <mergeCells count="26">
    <mergeCell ref="AD2:AE2"/>
    <mergeCell ref="B4:AC4"/>
    <mergeCell ref="M2:S2"/>
    <mergeCell ref="A5:A29"/>
    <mergeCell ref="U17:U19"/>
    <mergeCell ref="U20:U22"/>
    <mergeCell ref="AC20:AC21"/>
    <mergeCell ref="AC23:AC27"/>
    <mergeCell ref="AC17:AC18"/>
    <mergeCell ref="U12:U13"/>
    <mergeCell ref="U10:U11"/>
    <mergeCell ref="U5:U9"/>
    <mergeCell ref="U15:U16"/>
    <mergeCell ref="C17:C19"/>
    <mergeCell ref="C15:C16"/>
    <mergeCell ref="AC10:AC13"/>
    <mergeCell ref="AC5:AC8"/>
    <mergeCell ref="C23:C27"/>
    <mergeCell ref="C28:C29"/>
    <mergeCell ref="B5:B13"/>
    <mergeCell ref="B23:B29"/>
    <mergeCell ref="B14:B22"/>
    <mergeCell ref="C5:C9"/>
    <mergeCell ref="C10:C11"/>
    <mergeCell ref="C12:C13"/>
    <mergeCell ref="C20:C22"/>
  </mergeCells>
  <printOptions horizontalCentered="1" verticalCentered="1"/>
  <pageMargins left="0" right="0" top="0" bottom="0" header="0.31496062992125984" footer="0.31496062992125984"/>
  <pageSetup paperSize="8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opLeftCell="B1" zoomScaleNormal="100" workbookViewId="0">
      <selection activeCell="B4" sqref="B4:AC4"/>
    </sheetView>
  </sheetViews>
  <sheetFormatPr defaultColWidth="14.42578125" defaultRowHeight="15" customHeight="1" x14ac:dyDescent="0.2"/>
  <cols>
    <col min="1" max="1" width="3.85546875" customWidth="1"/>
    <col min="2" max="2" width="4.7109375" customWidth="1"/>
    <col min="3" max="3" width="61.42578125" customWidth="1"/>
    <col min="4" max="4" width="39.85546875" customWidth="1"/>
    <col min="5" max="5" width="11.42578125" customWidth="1"/>
    <col min="6" max="6" width="26.85546875" customWidth="1"/>
    <col min="7" max="7" width="11.85546875" customWidth="1"/>
    <col min="8" max="8" width="11" customWidth="1"/>
    <col min="9" max="9" width="10.140625" customWidth="1"/>
    <col min="10" max="10" width="7.85546875" customWidth="1"/>
    <col min="11" max="12" width="11.42578125" customWidth="1"/>
    <col min="13" max="13" width="9.28515625" customWidth="1"/>
    <col min="14" max="14" width="7.28515625" customWidth="1"/>
    <col min="15" max="15" width="9" customWidth="1"/>
    <col min="16" max="16" width="7.7109375" customWidth="1"/>
    <col min="17" max="17" width="9" customWidth="1"/>
    <col min="18" max="18" width="7.42578125" customWidth="1"/>
    <col min="19" max="19" width="8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57.42578125" customWidth="1"/>
    <col min="30" max="41" width="11.42578125" customWidth="1"/>
  </cols>
  <sheetData>
    <row r="1" spans="1:41" ht="27" customHeight="1" x14ac:dyDescent="0.25">
      <c r="A1" s="37" t="s">
        <v>92</v>
      </c>
    </row>
    <row r="2" spans="1:4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23" t="s">
        <v>1</v>
      </c>
      <c r="N2" s="122"/>
      <c r="O2" s="122"/>
      <c r="P2" s="122"/>
      <c r="Q2" s="122"/>
      <c r="R2" s="122"/>
      <c r="S2" s="120"/>
      <c r="T2" s="1"/>
      <c r="U2" s="1"/>
      <c r="V2" s="1"/>
      <c r="W2" s="1"/>
      <c r="X2" s="1"/>
      <c r="Y2" s="1"/>
      <c r="Z2" s="1"/>
      <c r="AA2" s="1"/>
      <c r="AB2" s="1"/>
      <c r="AC2" s="1"/>
      <c r="AD2" s="119" t="s">
        <v>2</v>
      </c>
      <c r="AE2" s="120"/>
      <c r="AF2" s="3"/>
      <c r="AG2" s="3"/>
      <c r="AH2" s="3"/>
      <c r="AI2" s="3"/>
      <c r="AJ2" s="3"/>
    </row>
    <row r="3" spans="1:41" ht="12.75" customHeight="1" x14ac:dyDescent="0.2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93</v>
      </c>
      <c r="K3" s="6" t="s">
        <v>13</v>
      </c>
      <c r="L3" s="6" t="s">
        <v>14</v>
      </c>
      <c r="M3" s="6" t="s">
        <v>94</v>
      </c>
      <c r="N3" s="6" t="s">
        <v>16</v>
      </c>
      <c r="O3" s="7" t="s">
        <v>17</v>
      </c>
      <c r="P3" s="6" t="s">
        <v>18</v>
      </c>
      <c r="Q3" s="7" t="s">
        <v>19</v>
      </c>
      <c r="R3" s="6" t="s">
        <v>20</v>
      </c>
      <c r="S3" s="8" t="s">
        <v>21</v>
      </c>
      <c r="T3" s="7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5" t="s">
        <v>31</v>
      </c>
      <c r="AD3" s="4" t="s">
        <v>32</v>
      </c>
      <c r="AE3" s="4" t="s">
        <v>33</v>
      </c>
      <c r="AF3" s="3"/>
      <c r="AG3" s="3"/>
      <c r="AH3" s="3"/>
      <c r="AI3" s="3"/>
      <c r="AJ3" s="3"/>
    </row>
    <row r="4" spans="1:41" ht="12.75" customHeight="1" x14ac:dyDescent="0.2">
      <c r="A4" s="9"/>
      <c r="B4" s="121" t="s">
        <v>312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0"/>
      <c r="AD4" s="9"/>
      <c r="AE4" s="9"/>
      <c r="AF4" s="10"/>
      <c r="AG4" s="10"/>
      <c r="AH4" s="10"/>
      <c r="AI4" s="10"/>
      <c r="AJ4" s="10"/>
      <c r="AK4" s="38"/>
      <c r="AL4" s="38"/>
      <c r="AM4" s="38"/>
      <c r="AN4" s="38"/>
      <c r="AO4" s="38"/>
    </row>
    <row r="5" spans="1:41" ht="12.75" customHeight="1" x14ac:dyDescent="0.2">
      <c r="A5" s="124">
        <v>2</v>
      </c>
      <c r="B5" s="115">
        <v>1</v>
      </c>
      <c r="C5" s="25" t="s">
        <v>95</v>
      </c>
      <c r="D5" s="13" t="s">
        <v>96</v>
      </c>
      <c r="E5" s="14" t="s">
        <v>36</v>
      </c>
      <c r="F5" s="14" t="s">
        <v>37</v>
      </c>
      <c r="G5" s="14" t="s">
        <v>36</v>
      </c>
      <c r="H5" s="14" t="s">
        <v>38</v>
      </c>
      <c r="I5" s="14" t="s">
        <v>39</v>
      </c>
      <c r="J5" s="14" t="s">
        <v>40</v>
      </c>
      <c r="K5" s="14" t="s">
        <v>41</v>
      </c>
      <c r="L5" s="14">
        <v>16</v>
      </c>
      <c r="M5" s="14"/>
      <c r="N5" s="13"/>
      <c r="O5" s="13">
        <f t="shared" ref="O5:O19" si="0">SUM(N5)</f>
        <v>0</v>
      </c>
      <c r="P5" s="13"/>
      <c r="Q5" s="13">
        <f t="shared" ref="Q5:Q19" si="1">P5*0.5</f>
        <v>0</v>
      </c>
      <c r="R5" s="13"/>
      <c r="S5" s="13">
        <f t="shared" ref="S5:S6" si="2">R6*0.1</f>
        <v>0</v>
      </c>
      <c r="T5" s="15">
        <f>SUM(Q5+O5+M5+L5)</f>
        <v>16</v>
      </c>
      <c r="U5" s="12">
        <v>48</v>
      </c>
      <c r="V5" s="16">
        <v>6</v>
      </c>
      <c r="W5" s="13"/>
      <c r="X5" s="13">
        <v>2</v>
      </c>
      <c r="Y5" s="13"/>
      <c r="Z5" s="13"/>
      <c r="AA5" s="13"/>
      <c r="AB5" s="13"/>
      <c r="AC5" s="17" t="s">
        <v>97</v>
      </c>
      <c r="AD5" s="18"/>
      <c r="AE5" s="18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ht="12.75" customHeight="1" x14ac:dyDescent="0.2">
      <c r="A6" s="110"/>
      <c r="B6" s="110"/>
      <c r="C6" s="39"/>
      <c r="D6" s="13" t="s">
        <v>98</v>
      </c>
      <c r="E6" s="14"/>
      <c r="F6" s="14" t="s">
        <v>44</v>
      </c>
      <c r="G6" s="14"/>
      <c r="H6" s="14"/>
      <c r="I6" s="14" t="s">
        <v>45</v>
      </c>
      <c r="J6" s="14"/>
      <c r="K6" s="14"/>
      <c r="L6" s="14">
        <v>16</v>
      </c>
      <c r="M6" s="14"/>
      <c r="N6" s="21"/>
      <c r="O6" s="13">
        <f t="shared" si="0"/>
        <v>0</v>
      </c>
      <c r="P6" s="13"/>
      <c r="Q6" s="13">
        <f t="shared" si="1"/>
        <v>0</v>
      </c>
      <c r="R6" s="13"/>
      <c r="S6" s="13">
        <f t="shared" si="2"/>
        <v>0</v>
      </c>
      <c r="T6" s="15">
        <f>SUM(S5+Q6+O6+M6+L6)</f>
        <v>16</v>
      </c>
      <c r="U6" s="40"/>
      <c r="V6" s="16"/>
      <c r="W6" s="13"/>
      <c r="X6" s="13">
        <v>2</v>
      </c>
      <c r="Y6" s="13"/>
      <c r="Z6" s="13"/>
      <c r="AA6" s="13"/>
      <c r="AB6" s="13"/>
      <c r="AC6" s="41"/>
      <c r="AD6" s="18"/>
      <c r="AE6" s="18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.75" customHeight="1" x14ac:dyDescent="0.2">
      <c r="A7" s="110"/>
      <c r="B7" s="110"/>
      <c r="C7" s="20"/>
      <c r="D7" s="18" t="s">
        <v>99</v>
      </c>
      <c r="E7" s="14"/>
      <c r="F7" s="14" t="s">
        <v>100</v>
      </c>
      <c r="G7" s="14"/>
      <c r="H7" s="14"/>
      <c r="I7" s="24" t="s">
        <v>45</v>
      </c>
      <c r="J7" s="14"/>
      <c r="K7" s="14"/>
      <c r="L7" s="16">
        <v>16</v>
      </c>
      <c r="M7" s="14"/>
      <c r="N7" s="19"/>
      <c r="O7" s="13">
        <f t="shared" si="0"/>
        <v>0</v>
      </c>
      <c r="P7" s="16"/>
      <c r="Q7" s="13">
        <f t="shared" si="1"/>
        <v>0</v>
      </c>
      <c r="R7" s="16"/>
      <c r="S7" s="13">
        <f t="shared" ref="S7:S19" si="3">R7*0.1</f>
        <v>0</v>
      </c>
      <c r="T7" s="15">
        <f>SUM(S7+Q7+O7+M7+L7)</f>
        <v>16</v>
      </c>
      <c r="U7" s="42"/>
      <c r="V7" s="16"/>
      <c r="W7" s="16"/>
      <c r="X7" s="13">
        <v>2</v>
      </c>
      <c r="Y7" s="16"/>
      <c r="Z7" s="16"/>
      <c r="AA7" s="16"/>
      <c r="AB7" s="16"/>
      <c r="AC7" s="43"/>
      <c r="AD7" s="18"/>
      <c r="AE7" s="18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2.75" customHeight="1" x14ac:dyDescent="0.2">
      <c r="A8" s="110"/>
      <c r="B8" s="110"/>
      <c r="C8" s="124" t="s">
        <v>101</v>
      </c>
      <c r="D8" s="18" t="s">
        <v>102</v>
      </c>
      <c r="E8" s="14" t="s">
        <v>103</v>
      </c>
      <c r="F8" s="27" t="s">
        <v>104</v>
      </c>
      <c r="G8" s="14" t="s">
        <v>105</v>
      </c>
      <c r="H8" s="19" t="s">
        <v>52</v>
      </c>
      <c r="I8" s="27" t="s">
        <v>53</v>
      </c>
      <c r="J8" s="14" t="s">
        <v>40</v>
      </c>
      <c r="K8" s="14"/>
      <c r="L8" s="14">
        <v>16</v>
      </c>
      <c r="M8" s="14"/>
      <c r="N8" s="23"/>
      <c r="O8" s="13">
        <f t="shared" si="0"/>
        <v>0</v>
      </c>
      <c r="P8" s="13"/>
      <c r="Q8" s="13">
        <f t="shared" si="1"/>
        <v>0</v>
      </c>
      <c r="R8" s="13"/>
      <c r="S8" s="13">
        <f t="shared" si="3"/>
        <v>0</v>
      </c>
      <c r="T8" s="15">
        <f t="shared" ref="T8:T12" si="4">SUM(S8+Q8+N8+M8+L8)</f>
        <v>16</v>
      </c>
      <c r="U8" s="12">
        <v>56</v>
      </c>
      <c r="V8" s="16">
        <v>7</v>
      </c>
      <c r="W8" s="13">
        <v>2</v>
      </c>
      <c r="X8" s="13"/>
      <c r="Y8" s="13"/>
      <c r="Z8" s="13"/>
      <c r="AA8" s="13"/>
      <c r="AB8" s="13"/>
      <c r="AC8" s="26" t="s">
        <v>106</v>
      </c>
      <c r="AD8" s="18"/>
      <c r="AE8" s="18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ht="12.75" customHeight="1" x14ac:dyDescent="0.2">
      <c r="A9" s="110"/>
      <c r="B9" s="110"/>
      <c r="C9" s="110"/>
      <c r="D9" s="18" t="s">
        <v>107</v>
      </c>
      <c r="E9" s="14" t="s">
        <v>108</v>
      </c>
      <c r="F9" s="27" t="s">
        <v>109</v>
      </c>
      <c r="G9" s="14" t="s">
        <v>108</v>
      </c>
      <c r="H9" s="19" t="s">
        <v>69</v>
      </c>
      <c r="I9" s="27" t="s">
        <v>39</v>
      </c>
      <c r="J9" s="14"/>
      <c r="K9" s="14" t="s">
        <v>41</v>
      </c>
      <c r="L9" s="14">
        <v>24</v>
      </c>
      <c r="M9" s="14"/>
      <c r="N9" s="23"/>
      <c r="O9" s="13">
        <f t="shared" si="0"/>
        <v>0</v>
      </c>
      <c r="P9" s="18"/>
      <c r="Q9" s="13">
        <f t="shared" si="1"/>
        <v>0</v>
      </c>
      <c r="R9" s="18"/>
      <c r="S9" s="13">
        <f t="shared" si="3"/>
        <v>0</v>
      </c>
      <c r="T9" s="15">
        <f t="shared" si="4"/>
        <v>24</v>
      </c>
      <c r="U9" s="40"/>
      <c r="V9" s="44"/>
      <c r="W9" s="18"/>
      <c r="X9" s="18">
        <v>3</v>
      </c>
      <c r="Y9" s="18"/>
      <c r="Z9" s="18"/>
      <c r="AA9" s="18"/>
      <c r="AB9" s="18"/>
      <c r="AC9" s="27" t="s">
        <v>110</v>
      </c>
      <c r="AD9" s="18"/>
      <c r="AE9" s="18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2.75" customHeight="1" x14ac:dyDescent="0.2">
      <c r="A10" s="110"/>
      <c r="B10" s="110"/>
      <c r="C10" s="111"/>
      <c r="D10" s="18" t="s">
        <v>111</v>
      </c>
      <c r="E10" s="14" t="s">
        <v>105</v>
      </c>
      <c r="F10" s="27" t="s">
        <v>104</v>
      </c>
      <c r="G10" s="14" t="s">
        <v>105</v>
      </c>
      <c r="H10" s="19" t="s">
        <v>52</v>
      </c>
      <c r="I10" s="27" t="s">
        <v>53</v>
      </c>
      <c r="J10" s="14"/>
      <c r="K10" s="14" t="s">
        <v>41</v>
      </c>
      <c r="L10" s="14">
        <v>16</v>
      </c>
      <c r="M10" s="14"/>
      <c r="N10" s="23"/>
      <c r="O10" s="13">
        <f t="shared" si="0"/>
        <v>0</v>
      </c>
      <c r="P10" s="13"/>
      <c r="Q10" s="13">
        <f t="shared" si="1"/>
        <v>0</v>
      </c>
      <c r="R10" s="13"/>
      <c r="S10" s="13">
        <f t="shared" si="3"/>
        <v>0</v>
      </c>
      <c r="T10" s="15">
        <f t="shared" si="4"/>
        <v>16</v>
      </c>
      <c r="U10" s="42"/>
      <c r="V10" s="16"/>
      <c r="W10" s="13"/>
      <c r="X10" s="13"/>
      <c r="Y10" s="13">
        <v>2</v>
      </c>
      <c r="Z10" s="13"/>
      <c r="AA10" s="13"/>
      <c r="AB10" s="13"/>
      <c r="AC10" s="26" t="s">
        <v>112</v>
      </c>
      <c r="AD10" s="18"/>
      <c r="AE10" s="18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12.75" customHeight="1" x14ac:dyDescent="0.2">
      <c r="A11" s="110"/>
      <c r="B11" s="110"/>
      <c r="C11" s="124" t="s">
        <v>113</v>
      </c>
      <c r="D11" s="11" t="s">
        <v>114</v>
      </c>
      <c r="E11" s="25"/>
      <c r="F11" s="45" t="s">
        <v>115</v>
      </c>
      <c r="G11" s="25"/>
      <c r="H11" s="25"/>
      <c r="I11" s="45" t="s">
        <v>45</v>
      </c>
      <c r="J11" s="14"/>
      <c r="K11" s="14"/>
      <c r="L11" s="14">
        <v>16</v>
      </c>
      <c r="M11" s="14"/>
      <c r="N11" s="23"/>
      <c r="O11" s="13">
        <f t="shared" si="0"/>
        <v>0</v>
      </c>
      <c r="P11" s="14"/>
      <c r="Q11" s="13">
        <f t="shared" si="1"/>
        <v>0</v>
      </c>
      <c r="R11" s="14"/>
      <c r="S11" s="13">
        <f t="shared" si="3"/>
        <v>0</v>
      </c>
      <c r="T11" s="15">
        <f t="shared" si="4"/>
        <v>16</v>
      </c>
      <c r="U11" s="11">
        <v>16</v>
      </c>
      <c r="V11" s="28">
        <v>2</v>
      </c>
      <c r="W11" s="14">
        <v>2</v>
      </c>
      <c r="X11" s="14"/>
      <c r="Y11" s="14"/>
      <c r="Z11" s="14"/>
      <c r="AA11" s="14"/>
      <c r="AB11" s="14"/>
      <c r="AC11" s="46" t="s">
        <v>116</v>
      </c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 customHeight="1" x14ac:dyDescent="0.2">
      <c r="A12" s="110"/>
      <c r="B12" s="111"/>
      <c r="C12" s="111"/>
      <c r="D12" s="18" t="s">
        <v>117</v>
      </c>
      <c r="E12" s="14"/>
      <c r="F12" s="27" t="s">
        <v>118</v>
      </c>
      <c r="G12" s="14"/>
      <c r="H12" s="14"/>
      <c r="I12" s="27" t="s">
        <v>45</v>
      </c>
      <c r="J12" s="14" t="s">
        <v>40</v>
      </c>
      <c r="K12" s="14"/>
      <c r="L12" s="14">
        <v>32</v>
      </c>
      <c r="M12" s="14"/>
      <c r="N12" s="23"/>
      <c r="O12" s="13">
        <f t="shared" si="0"/>
        <v>0</v>
      </c>
      <c r="P12" s="13"/>
      <c r="Q12" s="13">
        <f t="shared" si="1"/>
        <v>0</v>
      </c>
      <c r="R12" s="13"/>
      <c r="S12" s="13">
        <f t="shared" si="3"/>
        <v>0</v>
      </c>
      <c r="T12" s="15">
        <f t="shared" si="4"/>
        <v>32</v>
      </c>
      <c r="U12" s="18">
        <v>32</v>
      </c>
      <c r="V12" s="16">
        <v>4</v>
      </c>
      <c r="W12" s="13"/>
      <c r="X12" s="13">
        <v>4</v>
      </c>
      <c r="Y12" s="13"/>
      <c r="Z12" s="13"/>
      <c r="AA12" s="13"/>
      <c r="AB12" s="13"/>
      <c r="AC12" s="26" t="s">
        <v>97</v>
      </c>
      <c r="AD12" s="18"/>
      <c r="AE12" s="18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13.5" customHeight="1" x14ac:dyDescent="0.2">
      <c r="A13" s="110"/>
      <c r="B13" s="115">
        <v>2</v>
      </c>
      <c r="C13" s="124" t="s">
        <v>119</v>
      </c>
      <c r="D13" s="11" t="s">
        <v>120</v>
      </c>
      <c r="E13" s="25"/>
      <c r="F13" s="27" t="s">
        <v>115</v>
      </c>
      <c r="G13" s="25"/>
      <c r="H13" s="14"/>
      <c r="I13" s="27" t="s">
        <v>45</v>
      </c>
      <c r="J13" s="14"/>
      <c r="K13" s="14"/>
      <c r="L13" s="14">
        <v>16</v>
      </c>
      <c r="M13" s="14"/>
      <c r="N13" s="23"/>
      <c r="O13" s="13">
        <f t="shared" si="0"/>
        <v>0</v>
      </c>
      <c r="P13" s="13"/>
      <c r="Q13" s="13">
        <f t="shared" si="1"/>
        <v>0</v>
      </c>
      <c r="R13" s="13"/>
      <c r="S13" s="13">
        <f t="shared" si="3"/>
        <v>0</v>
      </c>
      <c r="T13" s="15">
        <v>16</v>
      </c>
      <c r="U13" s="11">
        <v>64</v>
      </c>
      <c r="V13" s="16">
        <v>8</v>
      </c>
      <c r="W13" s="13"/>
      <c r="X13" s="13"/>
      <c r="Y13" s="13"/>
      <c r="Z13" s="13">
        <v>2</v>
      </c>
      <c r="AA13" s="13"/>
      <c r="AB13" s="13"/>
      <c r="AC13" s="17" t="s">
        <v>80</v>
      </c>
      <c r="AD13" s="18"/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12.75" customHeight="1" x14ac:dyDescent="0.2">
      <c r="A14" s="110"/>
      <c r="B14" s="110"/>
      <c r="C14" s="110"/>
      <c r="D14" s="18" t="s">
        <v>121</v>
      </c>
      <c r="E14" s="14"/>
      <c r="F14" s="27" t="s">
        <v>122</v>
      </c>
      <c r="G14" s="14"/>
      <c r="H14" s="14"/>
      <c r="I14" s="27" t="s">
        <v>45</v>
      </c>
      <c r="J14" s="14" t="s">
        <v>40</v>
      </c>
      <c r="K14" s="14"/>
      <c r="L14" s="14">
        <v>32</v>
      </c>
      <c r="M14" s="14"/>
      <c r="N14" s="23"/>
      <c r="O14" s="13">
        <f t="shared" si="0"/>
        <v>0</v>
      </c>
      <c r="P14" s="13"/>
      <c r="Q14" s="13">
        <f t="shared" si="1"/>
        <v>0</v>
      </c>
      <c r="R14" s="13"/>
      <c r="S14" s="13">
        <f t="shared" si="3"/>
        <v>0</v>
      </c>
      <c r="T14" s="15">
        <f t="shared" ref="T14:T19" si="5">SUM(S14+Q14+N14+M14+L14)</f>
        <v>32</v>
      </c>
      <c r="U14" s="47"/>
      <c r="V14" s="16"/>
      <c r="W14" s="13"/>
      <c r="X14" s="13">
        <v>4</v>
      </c>
      <c r="Y14" s="13"/>
      <c r="Z14" s="13"/>
      <c r="AA14" s="13"/>
      <c r="AB14" s="13"/>
      <c r="AC14" s="17" t="s">
        <v>97</v>
      </c>
      <c r="AD14" s="18"/>
      <c r="AE14" s="18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12.75" customHeight="1" x14ac:dyDescent="0.2">
      <c r="A15" s="110"/>
      <c r="B15" s="110"/>
      <c r="C15" s="111"/>
      <c r="D15" s="18" t="s">
        <v>123</v>
      </c>
      <c r="E15" s="14"/>
      <c r="F15" s="27" t="s">
        <v>173</v>
      </c>
      <c r="G15" s="14"/>
      <c r="H15" s="14"/>
      <c r="I15" s="27" t="s">
        <v>45</v>
      </c>
      <c r="J15" s="14"/>
      <c r="K15" s="14"/>
      <c r="L15" s="14">
        <v>16</v>
      </c>
      <c r="M15" s="14"/>
      <c r="N15" s="23"/>
      <c r="O15" s="13">
        <f t="shared" si="0"/>
        <v>0</v>
      </c>
      <c r="P15" s="13"/>
      <c r="Q15" s="13">
        <f t="shared" si="1"/>
        <v>0</v>
      </c>
      <c r="R15" s="13"/>
      <c r="S15" s="13">
        <f t="shared" si="3"/>
        <v>0</v>
      </c>
      <c r="T15" s="15">
        <f t="shared" si="5"/>
        <v>16</v>
      </c>
      <c r="U15" s="30"/>
      <c r="V15" s="16"/>
      <c r="W15" s="13"/>
      <c r="X15" s="13">
        <v>2</v>
      </c>
      <c r="Y15" s="13"/>
      <c r="Z15" s="13"/>
      <c r="AA15" s="13"/>
      <c r="AB15" s="13"/>
      <c r="AC15" s="43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12.75" customHeight="1" x14ac:dyDescent="0.2">
      <c r="A16" s="110"/>
      <c r="B16" s="110"/>
      <c r="C16" s="124" t="s">
        <v>124</v>
      </c>
      <c r="D16" s="18" t="s">
        <v>125</v>
      </c>
      <c r="E16" s="14" t="s">
        <v>36</v>
      </c>
      <c r="F16" s="22" t="s">
        <v>126</v>
      </c>
      <c r="G16" s="14" t="s">
        <v>36</v>
      </c>
      <c r="H16" s="19" t="s">
        <v>52</v>
      </c>
      <c r="I16" s="27" t="s">
        <v>127</v>
      </c>
      <c r="J16" s="14" t="s">
        <v>40</v>
      </c>
      <c r="K16" s="14" t="s">
        <v>41</v>
      </c>
      <c r="L16" s="14">
        <v>16</v>
      </c>
      <c r="M16" s="14"/>
      <c r="N16" s="23"/>
      <c r="O16" s="13">
        <f t="shared" si="0"/>
        <v>0</v>
      </c>
      <c r="P16" s="13"/>
      <c r="Q16" s="13">
        <f t="shared" si="1"/>
        <v>0</v>
      </c>
      <c r="R16" s="13"/>
      <c r="S16" s="13">
        <f t="shared" si="3"/>
        <v>0</v>
      </c>
      <c r="T16" s="15">
        <f t="shared" si="5"/>
        <v>16</v>
      </c>
      <c r="U16" s="11">
        <v>48</v>
      </c>
      <c r="V16" s="16">
        <v>6</v>
      </c>
      <c r="W16" s="13"/>
      <c r="X16" s="13">
        <v>2</v>
      </c>
      <c r="Y16" s="13"/>
      <c r="Z16" s="13"/>
      <c r="AA16" s="13"/>
      <c r="AB16" s="13"/>
      <c r="AC16" s="17" t="s">
        <v>97</v>
      </c>
      <c r="AD16" s="18" t="s">
        <v>128</v>
      </c>
      <c r="AE16" s="18" t="s">
        <v>129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12.75" customHeight="1" x14ac:dyDescent="0.2">
      <c r="A17" s="110"/>
      <c r="B17" s="110"/>
      <c r="C17" s="110"/>
      <c r="D17" s="18" t="s">
        <v>130</v>
      </c>
      <c r="E17" s="14" t="s">
        <v>131</v>
      </c>
      <c r="F17" s="27" t="s">
        <v>132</v>
      </c>
      <c r="G17" s="14" t="s">
        <v>131</v>
      </c>
      <c r="H17" s="19" t="s">
        <v>133</v>
      </c>
      <c r="I17" s="27" t="s">
        <v>39</v>
      </c>
      <c r="J17" s="14"/>
      <c r="K17" s="14" t="s">
        <v>41</v>
      </c>
      <c r="L17" s="14">
        <v>16</v>
      </c>
      <c r="M17" s="14"/>
      <c r="N17" s="23"/>
      <c r="O17" s="13">
        <f t="shared" si="0"/>
        <v>0</v>
      </c>
      <c r="P17" s="13"/>
      <c r="Q17" s="13">
        <f t="shared" si="1"/>
        <v>0</v>
      </c>
      <c r="R17" s="13"/>
      <c r="S17" s="13">
        <f t="shared" si="3"/>
        <v>0</v>
      </c>
      <c r="T17" s="15">
        <f t="shared" si="5"/>
        <v>16</v>
      </c>
      <c r="U17" s="47"/>
      <c r="V17" s="16"/>
      <c r="W17" s="13"/>
      <c r="X17" s="13">
        <v>2</v>
      </c>
      <c r="Y17" s="13"/>
      <c r="Z17" s="13"/>
      <c r="AA17" s="13"/>
      <c r="AB17" s="13"/>
      <c r="AC17" s="43"/>
      <c r="AD17" s="18"/>
      <c r="AE17" s="18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2.75" customHeight="1" x14ac:dyDescent="0.2">
      <c r="A18" s="110"/>
      <c r="B18" s="110"/>
      <c r="C18" s="111"/>
      <c r="D18" s="18" t="s">
        <v>134</v>
      </c>
      <c r="E18" s="14" t="s">
        <v>135</v>
      </c>
      <c r="F18" s="27" t="s">
        <v>136</v>
      </c>
      <c r="G18" s="14" t="s">
        <v>135</v>
      </c>
      <c r="H18" s="14" t="s">
        <v>133</v>
      </c>
      <c r="I18" s="27" t="s">
        <v>39</v>
      </c>
      <c r="J18" s="14"/>
      <c r="K18" s="14"/>
      <c r="L18" s="14">
        <v>16</v>
      </c>
      <c r="M18" s="14"/>
      <c r="N18" s="23"/>
      <c r="O18" s="13">
        <f t="shared" si="0"/>
        <v>0</v>
      </c>
      <c r="P18" s="13"/>
      <c r="Q18" s="13">
        <f t="shared" si="1"/>
        <v>0</v>
      </c>
      <c r="R18" s="13"/>
      <c r="S18" s="13">
        <f t="shared" si="3"/>
        <v>0</v>
      </c>
      <c r="T18" s="15">
        <f t="shared" si="5"/>
        <v>16</v>
      </c>
      <c r="U18" s="30"/>
      <c r="V18" s="16"/>
      <c r="W18" s="13"/>
      <c r="X18" s="13"/>
      <c r="Y18" s="13"/>
      <c r="Z18" s="13">
        <v>2</v>
      </c>
      <c r="AA18" s="13"/>
      <c r="AB18" s="13"/>
      <c r="AC18" s="26" t="s">
        <v>80</v>
      </c>
      <c r="AD18" s="18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12.75" customHeight="1" x14ac:dyDescent="0.2">
      <c r="A19" s="110"/>
      <c r="B19" s="110"/>
      <c r="C19" s="124" t="s">
        <v>137</v>
      </c>
      <c r="D19" s="11" t="s">
        <v>138</v>
      </c>
      <c r="E19" s="14" t="s">
        <v>139</v>
      </c>
      <c r="F19" s="27" t="s">
        <v>140</v>
      </c>
      <c r="G19" s="25" t="s">
        <v>139</v>
      </c>
      <c r="H19" s="19" t="s">
        <v>52</v>
      </c>
      <c r="I19" s="27" t="s">
        <v>39</v>
      </c>
      <c r="J19" s="14"/>
      <c r="K19" s="14"/>
      <c r="L19" s="14">
        <v>8</v>
      </c>
      <c r="M19" s="14"/>
      <c r="N19" s="23"/>
      <c r="O19" s="13">
        <f t="shared" si="0"/>
        <v>0</v>
      </c>
      <c r="P19" s="13"/>
      <c r="Q19" s="13">
        <f t="shared" si="1"/>
        <v>0</v>
      </c>
      <c r="R19" s="13"/>
      <c r="S19" s="13">
        <f t="shared" si="3"/>
        <v>0</v>
      </c>
      <c r="T19" s="15">
        <f t="shared" si="5"/>
        <v>8</v>
      </c>
      <c r="U19" s="11">
        <v>56</v>
      </c>
      <c r="V19" s="16">
        <v>7</v>
      </c>
      <c r="W19" s="13">
        <v>1</v>
      </c>
      <c r="X19" s="13"/>
      <c r="Y19" s="13"/>
      <c r="Z19" s="13"/>
      <c r="AA19" s="13"/>
      <c r="AB19" s="13"/>
      <c r="AC19" s="17" t="s">
        <v>141</v>
      </c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12.75" customHeight="1" x14ac:dyDescent="0.2">
      <c r="A20" s="110"/>
      <c r="B20" s="110"/>
      <c r="C20" s="110"/>
      <c r="D20" s="47"/>
      <c r="E20" s="20"/>
      <c r="F20" s="27" t="s">
        <v>142</v>
      </c>
      <c r="G20" s="39"/>
      <c r="H20" s="19"/>
      <c r="I20" s="27" t="s">
        <v>45</v>
      </c>
      <c r="J20" s="14"/>
      <c r="K20" s="14"/>
      <c r="L20" s="14">
        <v>8</v>
      </c>
      <c r="M20" s="14"/>
      <c r="N20" s="23"/>
      <c r="O20" s="13"/>
      <c r="P20" s="13"/>
      <c r="Q20" s="13"/>
      <c r="R20" s="13"/>
      <c r="S20" s="13"/>
      <c r="T20" s="15"/>
      <c r="U20" s="47"/>
      <c r="V20" s="16"/>
      <c r="W20" s="13"/>
      <c r="X20" s="13"/>
      <c r="Y20" s="13"/>
      <c r="Z20" s="13"/>
      <c r="AA20" s="13"/>
      <c r="AB20" s="13"/>
      <c r="AC20" s="41"/>
      <c r="AD20" s="18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12.75" customHeight="1" x14ac:dyDescent="0.2">
      <c r="A21" s="110"/>
      <c r="B21" s="110"/>
      <c r="C21" s="110"/>
      <c r="D21" s="30"/>
      <c r="E21" s="20"/>
      <c r="F21" s="27" t="s">
        <v>143</v>
      </c>
      <c r="G21" s="20"/>
      <c r="H21" s="14"/>
      <c r="I21" s="27" t="s">
        <v>45</v>
      </c>
      <c r="J21" s="14"/>
      <c r="K21" s="14"/>
      <c r="L21" s="14">
        <v>8</v>
      </c>
      <c r="M21" s="14"/>
      <c r="N21" s="23"/>
      <c r="O21" s="13">
        <f t="shared" ref="O21:O23" si="6">SUM(N21)</f>
        <v>0</v>
      </c>
      <c r="P21" s="13"/>
      <c r="Q21" s="13">
        <f t="shared" ref="Q21:Q24" si="7">P21*0.5</f>
        <v>0</v>
      </c>
      <c r="R21" s="13"/>
      <c r="S21" s="13">
        <f t="shared" ref="S21:S24" si="8">R21*0.1</f>
        <v>0</v>
      </c>
      <c r="T21" s="15">
        <f t="shared" ref="T21:T23" si="9">SUM(S21+Q21+N21+M21+L21)</f>
        <v>8</v>
      </c>
      <c r="U21" s="47"/>
      <c r="V21" s="16"/>
      <c r="W21" s="13">
        <v>2</v>
      </c>
      <c r="X21" s="13"/>
      <c r="Y21" s="13"/>
      <c r="Z21" s="13"/>
      <c r="AA21" s="13"/>
      <c r="AB21" s="13"/>
      <c r="AC21" s="41"/>
      <c r="AD21" s="18"/>
      <c r="AE21" s="18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12.75" customHeight="1" x14ac:dyDescent="0.2">
      <c r="A22" s="110"/>
      <c r="B22" s="110"/>
      <c r="C22" s="110"/>
      <c r="D22" s="18" t="s">
        <v>144</v>
      </c>
      <c r="E22" s="14" t="s">
        <v>145</v>
      </c>
      <c r="F22" s="22" t="s">
        <v>146</v>
      </c>
      <c r="G22" s="14" t="s">
        <v>145</v>
      </c>
      <c r="H22" s="14" t="s">
        <v>38</v>
      </c>
      <c r="I22" s="27" t="s">
        <v>39</v>
      </c>
      <c r="J22" s="14" t="s">
        <v>40</v>
      </c>
      <c r="K22" s="14"/>
      <c r="L22" s="14">
        <v>16</v>
      </c>
      <c r="M22" s="14"/>
      <c r="N22" s="23"/>
      <c r="O22" s="13">
        <f t="shared" si="6"/>
        <v>0</v>
      </c>
      <c r="P22" s="13"/>
      <c r="Q22" s="13">
        <f t="shared" si="7"/>
        <v>0</v>
      </c>
      <c r="R22" s="13"/>
      <c r="S22" s="13">
        <f t="shared" si="8"/>
        <v>0</v>
      </c>
      <c r="T22" s="15">
        <f t="shared" si="9"/>
        <v>16</v>
      </c>
      <c r="U22" s="47"/>
      <c r="V22" s="16"/>
      <c r="W22" s="13">
        <v>2</v>
      </c>
      <c r="X22" s="13"/>
      <c r="Y22" s="13"/>
      <c r="Z22" s="13"/>
      <c r="AA22" s="13"/>
      <c r="AB22" s="13"/>
      <c r="AC22" s="43"/>
      <c r="AD22" s="18"/>
      <c r="AE22" s="18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5.75" customHeight="1" x14ac:dyDescent="0.2">
      <c r="A23" s="110"/>
      <c r="B23" s="110"/>
      <c r="C23" s="111"/>
      <c r="D23" s="18" t="s">
        <v>147</v>
      </c>
      <c r="E23" s="14" t="s">
        <v>56</v>
      </c>
      <c r="F23" s="27"/>
      <c r="G23" s="14" t="s">
        <v>56</v>
      </c>
      <c r="H23" s="14"/>
      <c r="I23" s="27" t="s">
        <v>58</v>
      </c>
      <c r="J23" s="14"/>
      <c r="K23" s="14"/>
      <c r="L23" s="14">
        <v>16</v>
      </c>
      <c r="M23" s="14"/>
      <c r="N23" s="23"/>
      <c r="O23" s="13">
        <f t="shared" si="6"/>
        <v>0</v>
      </c>
      <c r="P23" s="13"/>
      <c r="Q23" s="13">
        <f t="shared" si="7"/>
        <v>0</v>
      </c>
      <c r="R23" s="13"/>
      <c r="S23" s="13">
        <f t="shared" si="8"/>
        <v>0</v>
      </c>
      <c r="T23" s="15">
        <f t="shared" si="9"/>
        <v>16</v>
      </c>
      <c r="U23" s="30"/>
      <c r="V23" s="16"/>
      <c r="W23" s="13"/>
      <c r="X23" s="13">
        <v>2</v>
      </c>
      <c r="Y23" s="13"/>
      <c r="Z23" s="13"/>
      <c r="AA23" s="13"/>
      <c r="AB23" s="13"/>
      <c r="AC23" s="26" t="s">
        <v>97</v>
      </c>
      <c r="AD23" s="18"/>
      <c r="AE23" s="18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7.25" customHeight="1" x14ac:dyDescent="0.2">
      <c r="A24" s="110"/>
      <c r="B24" s="110"/>
      <c r="C24" s="124" t="s">
        <v>148</v>
      </c>
      <c r="D24" s="11" t="s">
        <v>149</v>
      </c>
      <c r="E24" s="14" t="s">
        <v>83</v>
      </c>
      <c r="F24" s="22" t="s">
        <v>73</v>
      </c>
      <c r="G24" s="14" t="s">
        <v>83</v>
      </c>
      <c r="H24" s="14"/>
      <c r="I24" s="27" t="s">
        <v>84</v>
      </c>
      <c r="J24" s="14" t="s">
        <v>40</v>
      </c>
      <c r="K24" s="14"/>
      <c r="L24" s="14"/>
      <c r="M24" s="14"/>
      <c r="N24" s="23">
        <v>450</v>
      </c>
      <c r="O24" s="13">
        <v>0</v>
      </c>
      <c r="P24" s="13"/>
      <c r="Q24" s="13">
        <f t="shared" si="7"/>
        <v>0</v>
      </c>
      <c r="R24" s="13"/>
      <c r="S24" s="13">
        <f t="shared" si="8"/>
        <v>0</v>
      </c>
      <c r="T24" s="15"/>
      <c r="U24" s="11">
        <v>475</v>
      </c>
      <c r="V24" s="16">
        <v>19</v>
      </c>
      <c r="W24" s="13"/>
      <c r="X24" s="13">
        <v>18</v>
      </c>
      <c r="Y24" s="13"/>
      <c r="Z24" s="13"/>
      <c r="AA24" s="13"/>
      <c r="AB24" s="13"/>
      <c r="AC24" s="17" t="s">
        <v>85</v>
      </c>
      <c r="AD24" s="18"/>
      <c r="AE24" s="18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12.75" customHeight="1" x14ac:dyDescent="0.2">
      <c r="A25" s="110"/>
      <c r="B25" s="110"/>
      <c r="C25" s="111"/>
      <c r="D25" s="30" t="s">
        <v>150</v>
      </c>
      <c r="E25" s="14"/>
      <c r="F25" s="22" t="s">
        <v>173</v>
      </c>
      <c r="G25" s="14"/>
      <c r="H25" s="14"/>
      <c r="I25" s="48" t="s">
        <v>45</v>
      </c>
      <c r="J25" s="14"/>
      <c r="K25" s="14"/>
      <c r="L25" s="14"/>
      <c r="M25" s="14"/>
      <c r="N25" s="23">
        <v>25</v>
      </c>
      <c r="O25" s="13">
        <v>0</v>
      </c>
      <c r="P25" s="13"/>
      <c r="Q25" s="13">
        <v>0</v>
      </c>
      <c r="R25" s="13"/>
      <c r="S25" s="13">
        <v>0</v>
      </c>
      <c r="T25" s="15"/>
      <c r="U25" s="30"/>
      <c r="V25" s="16"/>
      <c r="W25" s="13"/>
      <c r="X25" s="13">
        <v>1</v>
      </c>
      <c r="Y25" s="13"/>
      <c r="Z25" s="13"/>
      <c r="AA25" s="13"/>
      <c r="AB25" s="13"/>
      <c r="AC25" s="43"/>
      <c r="AD25" s="18"/>
      <c r="AE25" s="18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 customHeight="1" x14ac:dyDescent="0.2">
      <c r="A26" s="110"/>
      <c r="B26" s="110"/>
      <c r="C26" s="124" t="s">
        <v>151</v>
      </c>
      <c r="D26" s="26" t="s">
        <v>87</v>
      </c>
      <c r="E26" s="14"/>
      <c r="F26" s="19"/>
      <c r="G26" s="14"/>
      <c r="H26" s="14"/>
      <c r="I26" s="27"/>
      <c r="J26" s="29"/>
      <c r="K26" s="29"/>
      <c r="L26" s="29"/>
      <c r="M26" s="29">
        <v>16</v>
      </c>
      <c r="N26" s="21"/>
      <c r="O26" s="13">
        <f t="shared" ref="O26:O27" si="10">SUM(N26)</f>
        <v>0</v>
      </c>
      <c r="P26" s="13"/>
      <c r="Q26" s="13">
        <f t="shared" ref="Q26:Q27" si="11">P26*0.5</f>
        <v>0</v>
      </c>
      <c r="R26" s="13"/>
      <c r="S26" s="13">
        <f t="shared" ref="S26:S27" si="12">R26*0.1</f>
        <v>0</v>
      </c>
      <c r="T26" s="15"/>
      <c r="U26" s="13">
        <v>16</v>
      </c>
      <c r="V26" s="16">
        <v>3</v>
      </c>
      <c r="W26" s="13"/>
      <c r="X26" s="13"/>
      <c r="Y26" s="13"/>
      <c r="Z26" s="13"/>
      <c r="AA26" s="13"/>
      <c r="AB26" s="13">
        <v>2</v>
      </c>
      <c r="AC26" s="22" t="s">
        <v>87</v>
      </c>
      <c r="AD26" s="18"/>
      <c r="AE26" s="18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 customHeight="1" x14ac:dyDescent="0.2">
      <c r="A27" s="111"/>
      <c r="B27" s="111"/>
      <c r="C27" s="111"/>
      <c r="D27" s="13" t="s">
        <v>152</v>
      </c>
      <c r="E27" s="14" t="s">
        <v>83</v>
      </c>
      <c r="F27" s="18" t="s">
        <v>73</v>
      </c>
      <c r="G27" s="14" t="s">
        <v>83</v>
      </c>
      <c r="H27" s="14"/>
      <c r="I27" s="27" t="s">
        <v>84</v>
      </c>
      <c r="J27" s="14"/>
      <c r="K27" s="14"/>
      <c r="L27" s="14"/>
      <c r="M27" s="14">
        <v>8</v>
      </c>
      <c r="N27" s="49"/>
      <c r="O27" s="13">
        <f t="shared" si="10"/>
        <v>0</v>
      </c>
      <c r="P27" s="14"/>
      <c r="Q27" s="13">
        <f t="shared" si="11"/>
        <v>0</v>
      </c>
      <c r="R27" s="14"/>
      <c r="S27" s="13">
        <f t="shared" si="12"/>
        <v>0</v>
      </c>
      <c r="T27" s="15"/>
      <c r="U27" s="14">
        <v>8</v>
      </c>
      <c r="V27" s="28"/>
      <c r="W27" s="14"/>
      <c r="X27" s="14"/>
      <c r="Y27" s="14"/>
      <c r="Z27" s="14"/>
      <c r="AA27" s="14"/>
      <c r="AB27" s="14">
        <v>1</v>
      </c>
      <c r="AC27" s="26" t="s">
        <v>89</v>
      </c>
      <c r="AD27" s="18"/>
      <c r="AE27" s="18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2.75" customHeight="1" x14ac:dyDescent="0.2">
      <c r="A28" s="1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31"/>
      <c r="Q28" s="31"/>
      <c r="R28" s="31"/>
      <c r="S28" s="31"/>
      <c r="T28" s="31"/>
      <c r="U28" s="32"/>
      <c r="V28" s="33">
        <f t="shared" ref="V28:AB28" si="13">SUM(V5:V27)</f>
        <v>62</v>
      </c>
      <c r="W28" s="34">
        <f t="shared" si="13"/>
        <v>9</v>
      </c>
      <c r="X28" s="34">
        <f t="shared" si="13"/>
        <v>44</v>
      </c>
      <c r="Y28" s="34">
        <f t="shared" si="13"/>
        <v>2</v>
      </c>
      <c r="Z28" s="34">
        <f t="shared" si="13"/>
        <v>4</v>
      </c>
      <c r="AA28" s="34">
        <f t="shared" si="13"/>
        <v>0</v>
      </c>
      <c r="AB28" s="34">
        <f t="shared" si="13"/>
        <v>3</v>
      </c>
      <c r="AC28" s="35"/>
      <c r="AD28" s="10"/>
      <c r="AE28" s="10"/>
      <c r="AF28" s="10"/>
      <c r="AG28" s="10"/>
      <c r="AH28" s="10"/>
      <c r="AI28" s="10"/>
      <c r="AJ28" s="10"/>
    </row>
    <row r="29" spans="1:41" ht="12.75" customHeight="1" x14ac:dyDescent="0.2">
      <c r="A29" s="1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31"/>
      <c r="Q29" s="31"/>
      <c r="R29" s="31"/>
      <c r="S29" s="31"/>
      <c r="T29" s="31"/>
      <c r="U29" s="32"/>
      <c r="V29" s="36"/>
      <c r="W29" s="36"/>
      <c r="X29" s="36"/>
      <c r="Y29" s="36"/>
      <c r="Z29" s="36"/>
      <c r="AA29" s="36"/>
      <c r="AB29" s="36"/>
      <c r="AC29" s="35"/>
      <c r="AD29" s="10"/>
      <c r="AE29" s="10"/>
      <c r="AF29" s="10"/>
      <c r="AG29" s="10"/>
      <c r="AH29" s="10"/>
      <c r="AI29" s="10"/>
      <c r="AJ29" s="10"/>
    </row>
    <row r="30" spans="1:41" ht="12.75" customHeight="1" x14ac:dyDescent="0.2"/>
  </sheetData>
  <mergeCells count="13">
    <mergeCell ref="AD2:AE2"/>
    <mergeCell ref="M2:S2"/>
    <mergeCell ref="B4:AC4"/>
    <mergeCell ref="C11:C12"/>
    <mergeCell ref="C8:C10"/>
    <mergeCell ref="C16:C18"/>
    <mergeCell ref="C19:C23"/>
    <mergeCell ref="A5:A27"/>
    <mergeCell ref="B13:B27"/>
    <mergeCell ref="C13:C15"/>
    <mergeCell ref="B5:B12"/>
    <mergeCell ref="C24:C25"/>
    <mergeCell ref="C26:C2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B1" zoomScaleNormal="100" workbookViewId="0">
      <selection activeCell="B4" sqref="B4:AC4"/>
    </sheetView>
  </sheetViews>
  <sheetFormatPr defaultColWidth="14.42578125" defaultRowHeight="15" customHeight="1" x14ac:dyDescent="0.2"/>
  <cols>
    <col min="1" max="1" width="4.42578125" customWidth="1"/>
    <col min="2" max="2" width="4.140625" customWidth="1"/>
    <col min="3" max="3" width="68.140625" customWidth="1"/>
    <col min="4" max="4" width="30.7109375" customWidth="1"/>
    <col min="5" max="5" width="11.42578125" customWidth="1"/>
    <col min="6" max="6" width="21.42578125" customWidth="1"/>
    <col min="7" max="7" width="9.28515625" customWidth="1"/>
    <col min="8" max="8" width="14.28515625" customWidth="1"/>
    <col min="9" max="9" width="16" customWidth="1"/>
    <col min="10" max="10" width="7.7109375" customWidth="1"/>
    <col min="11" max="11" width="10.28515625" customWidth="1"/>
    <col min="12" max="12" width="11.42578125" customWidth="1"/>
    <col min="13" max="13" width="9.42578125" customWidth="1"/>
    <col min="14" max="14" width="7.42578125" customWidth="1"/>
    <col min="15" max="15" width="8.42578125" customWidth="1"/>
    <col min="16" max="16" width="7.42578125" customWidth="1"/>
    <col min="17" max="17" width="8.85546875" customWidth="1"/>
    <col min="18" max="18" width="7.85546875" customWidth="1"/>
    <col min="19" max="19" width="8.85546875" customWidth="1"/>
    <col min="20" max="20" width="10.425781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72.7109375" customWidth="1"/>
    <col min="30" max="36" width="11.42578125" customWidth="1"/>
  </cols>
  <sheetData>
    <row r="1" spans="1:36" ht="12.75" customHeight="1" x14ac:dyDescent="0.25">
      <c r="A1" s="129" t="s">
        <v>0</v>
      </c>
      <c r="B1" s="130"/>
      <c r="C1" s="130"/>
      <c r="D1" s="130"/>
    </row>
    <row r="2" spans="1:3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23" t="s">
        <v>1</v>
      </c>
      <c r="N2" s="122"/>
      <c r="O2" s="122"/>
      <c r="P2" s="122"/>
      <c r="Q2" s="122"/>
      <c r="R2" s="122"/>
      <c r="S2" s="120"/>
      <c r="T2" s="1"/>
      <c r="U2" s="1"/>
      <c r="V2" s="1"/>
      <c r="W2" s="1"/>
      <c r="X2" s="1"/>
      <c r="Y2" s="1"/>
      <c r="Z2" s="1"/>
      <c r="AA2" s="1"/>
      <c r="AB2" s="1"/>
      <c r="AC2" s="1"/>
      <c r="AD2" s="119" t="s">
        <v>2</v>
      </c>
      <c r="AE2" s="120"/>
      <c r="AF2" s="3"/>
      <c r="AG2" s="3"/>
      <c r="AH2" s="3"/>
      <c r="AI2" s="3"/>
      <c r="AJ2" s="3"/>
    </row>
    <row r="3" spans="1:36" ht="45" x14ac:dyDescent="0.2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7" t="s">
        <v>17</v>
      </c>
      <c r="P3" s="6" t="s">
        <v>18</v>
      </c>
      <c r="Q3" s="7" t="s">
        <v>19</v>
      </c>
      <c r="R3" s="6" t="s">
        <v>20</v>
      </c>
      <c r="S3" s="8" t="s">
        <v>21</v>
      </c>
      <c r="T3" s="7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5" t="s">
        <v>31</v>
      </c>
      <c r="AD3" s="4" t="s">
        <v>32</v>
      </c>
      <c r="AE3" s="4" t="s">
        <v>33</v>
      </c>
      <c r="AF3" s="3"/>
      <c r="AG3" s="3"/>
      <c r="AH3" s="3"/>
      <c r="AI3" s="3"/>
      <c r="AJ3" s="3"/>
    </row>
    <row r="4" spans="1:36" ht="12.75" customHeight="1" x14ac:dyDescent="0.2">
      <c r="A4" s="9"/>
      <c r="B4" s="121" t="s">
        <v>313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0"/>
      <c r="AD4" s="9"/>
      <c r="AE4" s="9"/>
      <c r="AF4" s="10"/>
      <c r="AG4" s="10"/>
      <c r="AH4" s="10"/>
      <c r="AI4" s="10"/>
      <c r="AJ4" s="10"/>
    </row>
    <row r="5" spans="1:36" s="79" customFormat="1" ht="12.75" customHeight="1" x14ac:dyDescent="0.2">
      <c r="A5" s="112">
        <v>3</v>
      </c>
      <c r="B5" s="133">
        <v>1</v>
      </c>
      <c r="C5" s="128" t="s">
        <v>34</v>
      </c>
      <c r="D5" s="62" t="s">
        <v>35</v>
      </c>
      <c r="E5" s="63" t="s">
        <v>36</v>
      </c>
      <c r="F5" s="63" t="s">
        <v>37</v>
      </c>
      <c r="G5" s="63" t="s">
        <v>36</v>
      </c>
      <c r="H5" s="63" t="s">
        <v>38</v>
      </c>
      <c r="I5" s="63" t="s">
        <v>39</v>
      </c>
      <c r="J5" s="63" t="s">
        <v>40</v>
      </c>
      <c r="K5" s="63" t="s">
        <v>41</v>
      </c>
      <c r="L5" s="63">
        <v>16</v>
      </c>
      <c r="M5" s="63"/>
      <c r="N5" s="62"/>
      <c r="O5" s="62">
        <f t="shared" ref="O5:O9" si="0">SUM(N5)</f>
        <v>0</v>
      </c>
      <c r="P5" s="62"/>
      <c r="Q5" s="62">
        <f t="shared" ref="Q5:Q9" si="1">P5*0.5</f>
        <v>0</v>
      </c>
      <c r="R5" s="62"/>
      <c r="S5" s="62">
        <f t="shared" ref="S5:S8" si="2">R6*0.1</f>
        <v>0</v>
      </c>
      <c r="T5" s="76">
        <f t="shared" ref="T5:T9" si="3">SUM(Q5+O5+M5+L5)</f>
        <v>16</v>
      </c>
      <c r="U5" s="133">
        <v>48</v>
      </c>
      <c r="V5" s="77">
        <v>6</v>
      </c>
      <c r="W5" s="62"/>
      <c r="X5" s="62">
        <v>2</v>
      </c>
      <c r="Y5" s="62"/>
      <c r="Z5" s="62"/>
      <c r="AA5" s="62"/>
      <c r="AB5" s="62"/>
      <c r="AC5" s="125" t="s">
        <v>42</v>
      </c>
      <c r="AD5" s="64"/>
      <c r="AE5" s="64"/>
      <c r="AF5" s="78"/>
      <c r="AG5" s="78"/>
      <c r="AH5" s="78"/>
      <c r="AI5" s="78"/>
      <c r="AJ5" s="78"/>
    </row>
    <row r="6" spans="1:36" s="79" customFormat="1" ht="12.75" customHeight="1" x14ac:dyDescent="0.2">
      <c r="A6" s="113"/>
      <c r="B6" s="113"/>
      <c r="C6" s="113"/>
      <c r="D6" s="62" t="s">
        <v>43</v>
      </c>
      <c r="E6" s="63"/>
      <c r="F6" s="63" t="s">
        <v>44</v>
      </c>
      <c r="G6" s="89"/>
      <c r="H6" s="63"/>
      <c r="I6" s="63" t="s">
        <v>45</v>
      </c>
      <c r="J6" s="63"/>
      <c r="K6" s="63"/>
      <c r="L6" s="63">
        <v>16</v>
      </c>
      <c r="M6" s="63"/>
      <c r="N6" s="90"/>
      <c r="O6" s="62">
        <f t="shared" si="0"/>
        <v>0</v>
      </c>
      <c r="P6" s="62"/>
      <c r="Q6" s="62">
        <f t="shared" si="1"/>
        <v>0</v>
      </c>
      <c r="R6" s="62"/>
      <c r="S6" s="62">
        <f t="shared" si="2"/>
        <v>0</v>
      </c>
      <c r="T6" s="76">
        <f t="shared" si="3"/>
        <v>16</v>
      </c>
      <c r="U6" s="113"/>
      <c r="V6" s="77"/>
      <c r="W6" s="62"/>
      <c r="X6" s="62">
        <v>2</v>
      </c>
      <c r="Y6" s="62"/>
      <c r="Z6" s="62"/>
      <c r="AA6" s="62"/>
      <c r="AB6" s="62"/>
      <c r="AC6" s="114"/>
      <c r="AD6" s="64"/>
      <c r="AE6" s="64"/>
      <c r="AF6" s="78"/>
      <c r="AG6" s="78"/>
      <c r="AH6" s="78"/>
      <c r="AI6" s="78"/>
      <c r="AJ6" s="78"/>
    </row>
    <row r="7" spans="1:36" s="79" customFormat="1" ht="12.75" customHeight="1" x14ac:dyDescent="0.2">
      <c r="A7" s="113"/>
      <c r="B7" s="113"/>
      <c r="C7" s="113"/>
      <c r="D7" s="64" t="s">
        <v>46</v>
      </c>
      <c r="E7" s="128" t="s">
        <v>47</v>
      </c>
      <c r="F7" s="63" t="s">
        <v>48</v>
      </c>
      <c r="G7" s="63" t="s">
        <v>47</v>
      </c>
      <c r="H7" s="78"/>
      <c r="I7" s="64" t="s">
        <v>39</v>
      </c>
      <c r="J7" s="63"/>
      <c r="K7" s="63"/>
      <c r="L7" s="77">
        <v>8</v>
      </c>
      <c r="M7" s="63"/>
      <c r="N7" s="78"/>
      <c r="O7" s="62">
        <f t="shared" si="0"/>
        <v>0</v>
      </c>
      <c r="P7" s="77"/>
      <c r="Q7" s="62">
        <f t="shared" si="1"/>
        <v>0</v>
      </c>
      <c r="R7" s="77"/>
      <c r="S7" s="62">
        <f t="shared" si="2"/>
        <v>0</v>
      </c>
      <c r="T7" s="76">
        <f t="shared" si="3"/>
        <v>8</v>
      </c>
      <c r="U7" s="113"/>
      <c r="V7" s="77"/>
      <c r="W7" s="77"/>
      <c r="X7" s="62">
        <v>1</v>
      </c>
      <c r="Y7" s="77"/>
      <c r="Z7" s="77"/>
      <c r="AA7" s="77"/>
      <c r="AB7" s="77"/>
      <c r="AC7" s="125" t="s">
        <v>49</v>
      </c>
      <c r="AD7" s="64"/>
      <c r="AE7" s="64"/>
      <c r="AF7" s="78"/>
      <c r="AG7" s="78"/>
      <c r="AH7" s="78"/>
      <c r="AI7" s="78"/>
      <c r="AJ7" s="78"/>
    </row>
    <row r="8" spans="1:36" s="79" customFormat="1" ht="28.5" x14ac:dyDescent="0.2">
      <c r="A8" s="113"/>
      <c r="B8" s="113"/>
      <c r="C8" s="114"/>
      <c r="D8" s="64" t="s">
        <v>50</v>
      </c>
      <c r="E8" s="114"/>
      <c r="F8" s="70" t="s">
        <v>51</v>
      </c>
      <c r="G8" s="63" t="s">
        <v>47</v>
      </c>
      <c r="H8" s="63" t="s">
        <v>52</v>
      </c>
      <c r="I8" s="70" t="s">
        <v>53</v>
      </c>
      <c r="J8" s="63"/>
      <c r="K8" s="63"/>
      <c r="L8" s="63">
        <v>8</v>
      </c>
      <c r="M8" s="63"/>
      <c r="N8" s="75"/>
      <c r="O8" s="62">
        <f t="shared" si="0"/>
        <v>0</v>
      </c>
      <c r="P8" s="62"/>
      <c r="Q8" s="62">
        <f t="shared" si="1"/>
        <v>0</v>
      </c>
      <c r="R8" s="62"/>
      <c r="S8" s="62">
        <f t="shared" si="2"/>
        <v>0</v>
      </c>
      <c r="T8" s="76">
        <f t="shared" si="3"/>
        <v>8</v>
      </c>
      <c r="U8" s="114"/>
      <c r="V8" s="77"/>
      <c r="W8" s="62"/>
      <c r="X8" s="62">
        <v>1</v>
      </c>
      <c r="Y8" s="62"/>
      <c r="Z8" s="62"/>
      <c r="AA8" s="62"/>
      <c r="AB8" s="62"/>
      <c r="AC8" s="114"/>
      <c r="AD8" s="64"/>
      <c r="AE8" s="64"/>
      <c r="AF8" s="78"/>
      <c r="AG8" s="78"/>
      <c r="AH8" s="78"/>
      <c r="AI8" s="78"/>
      <c r="AJ8" s="78"/>
    </row>
    <row r="9" spans="1:36" s="79" customFormat="1" ht="12.75" customHeight="1" x14ac:dyDescent="0.2">
      <c r="A9" s="113"/>
      <c r="B9" s="113"/>
      <c r="C9" s="131" t="s">
        <v>54</v>
      </c>
      <c r="D9" s="132" t="s">
        <v>55</v>
      </c>
      <c r="E9" s="91" t="s">
        <v>56</v>
      </c>
      <c r="F9" s="92" t="s">
        <v>173</v>
      </c>
      <c r="G9" s="91" t="s">
        <v>56</v>
      </c>
      <c r="H9" s="65"/>
      <c r="I9" s="92" t="s">
        <v>45</v>
      </c>
      <c r="J9" s="65" t="s">
        <v>40</v>
      </c>
      <c r="K9" s="65"/>
      <c r="L9" s="65">
        <v>8</v>
      </c>
      <c r="M9" s="65"/>
      <c r="N9" s="93"/>
      <c r="O9" s="65">
        <f t="shared" si="0"/>
        <v>0</v>
      </c>
      <c r="P9" s="94"/>
      <c r="Q9" s="65">
        <f t="shared" si="1"/>
        <v>0</v>
      </c>
      <c r="R9" s="94"/>
      <c r="S9" s="65">
        <f>R11*0.1</f>
        <v>0</v>
      </c>
      <c r="T9" s="94">
        <f t="shared" si="3"/>
        <v>8</v>
      </c>
      <c r="U9" s="131">
        <v>64</v>
      </c>
      <c r="V9" s="95">
        <v>8</v>
      </c>
      <c r="W9" s="66"/>
      <c r="X9" s="66">
        <v>1</v>
      </c>
      <c r="Y9" s="66"/>
      <c r="Z9" s="66"/>
      <c r="AA9" s="66"/>
      <c r="AB9" s="66"/>
      <c r="AC9" s="127" t="s">
        <v>42</v>
      </c>
      <c r="AD9" s="94"/>
      <c r="AE9" s="94"/>
      <c r="AF9" s="96"/>
      <c r="AG9" s="96"/>
      <c r="AH9" s="96"/>
      <c r="AI9" s="96"/>
      <c r="AJ9" s="96"/>
    </row>
    <row r="10" spans="1:36" s="79" customFormat="1" ht="12.75" customHeight="1" x14ac:dyDescent="0.2">
      <c r="A10" s="113"/>
      <c r="B10" s="113"/>
      <c r="C10" s="113"/>
      <c r="D10" s="114"/>
      <c r="E10" s="65"/>
      <c r="F10" s="92" t="s">
        <v>173</v>
      </c>
      <c r="G10" s="65"/>
      <c r="H10" s="65"/>
      <c r="I10" s="92" t="s">
        <v>45</v>
      </c>
      <c r="J10" s="65"/>
      <c r="K10" s="65"/>
      <c r="L10" s="65">
        <v>16</v>
      </c>
      <c r="M10" s="63"/>
      <c r="N10" s="75"/>
      <c r="O10" s="62">
        <v>0</v>
      </c>
      <c r="P10" s="64"/>
      <c r="Q10" s="62">
        <v>0</v>
      </c>
      <c r="R10" s="64"/>
      <c r="S10" s="62">
        <v>0</v>
      </c>
      <c r="T10" s="76">
        <v>16</v>
      </c>
      <c r="U10" s="113"/>
      <c r="V10" s="95"/>
      <c r="W10" s="66"/>
      <c r="X10" s="66">
        <v>2</v>
      </c>
      <c r="Y10" s="66"/>
      <c r="Z10" s="66"/>
      <c r="AA10" s="66"/>
      <c r="AB10" s="66"/>
      <c r="AC10" s="113"/>
      <c r="AD10" s="64"/>
      <c r="AE10" s="64"/>
      <c r="AF10" s="78"/>
      <c r="AG10" s="78"/>
      <c r="AH10" s="78"/>
      <c r="AI10" s="78"/>
      <c r="AJ10" s="78"/>
    </row>
    <row r="11" spans="1:36" s="79" customFormat="1" ht="12.75" customHeight="1" x14ac:dyDescent="0.2">
      <c r="A11" s="113"/>
      <c r="B11" s="113"/>
      <c r="C11" s="113"/>
      <c r="D11" s="97" t="s">
        <v>57</v>
      </c>
      <c r="E11" s="98"/>
      <c r="F11" s="86" t="s">
        <v>173</v>
      </c>
      <c r="G11" s="63"/>
      <c r="H11" s="63"/>
      <c r="I11" s="69" t="s">
        <v>58</v>
      </c>
      <c r="J11" s="63"/>
      <c r="K11" s="63"/>
      <c r="L11" s="63">
        <v>24</v>
      </c>
      <c r="M11" s="63"/>
      <c r="N11" s="75"/>
      <c r="O11" s="62">
        <f t="shared" ref="O11:O15" si="4">SUM(N11)</f>
        <v>0</v>
      </c>
      <c r="P11" s="62"/>
      <c r="Q11" s="62">
        <f t="shared" ref="Q11:Q15" si="5">P11*0.5</f>
        <v>0</v>
      </c>
      <c r="R11" s="62"/>
      <c r="S11" s="62">
        <v>0</v>
      </c>
      <c r="T11" s="76">
        <v>32</v>
      </c>
      <c r="U11" s="113"/>
      <c r="V11" s="81"/>
      <c r="W11" s="63"/>
      <c r="X11" s="63">
        <v>3</v>
      </c>
      <c r="Y11" s="63"/>
      <c r="Z11" s="63"/>
      <c r="AA11" s="63"/>
      <c r="AB11" s="63"/>
      <c r="AC11" s="113"/>
      <c r="AD11" s="64"/>
      <c r="AE11" s="64"/>
      <c r="AF11" s="78"/>
      <c r="AG11" s="78"/>
      <c r="AH11" s="78"/>
      <c r="AI11" s="78"/>
      <c r="AJ11" s="78"/>
    </row>
    <row r="12" spans="1:36" s="79" customFormat="1" ht="12.75" customHeight="1" x14ac:dyDescent="0.2">
      <c r="A12" s="113"/>
      <c r="B12" s="113"/>
      <c r="C12" s="114"/>
      <c r="D12" s="64" t="s">
        <v>59</v>
      </c>
      <c r="E12" s="63" t="s">
        <v>60</v>
      </c>
      <c r="F12" s="68" t="s">
        <v>61</v>
      </c>
      <c r="G12" s="63" t="s">
        <v>60</v>
      </c>
      <c r="H12" s="78" t="s">
        <v>38</v>
      </c>
      <c r="I12" s="69" t="s">
        <v>53</v>
      </c>
      <c r="J12" s="63"/>
      <c r="K12" s="63"/>
      <c r="L12" s="63">
        <v>16</v>
      </c>
      <c r="M12" s="63"/>
      <c r="N12" s="75"/>
      <c r="O12" s="62">
        <f t="shared" si="4"/>
        <v>0</v>
      </c>
      <c r="P12" s="63"/>
      <c r="Q12" s="62">
        <f t="shared" si="5"/>
        <v>0</v>
      </c>
      <c r="R12" s="63"/>
      <c r="S12" s="62">
        <f t="shared" ref="S12:S14" si="6">R13*0.1</f>
        <v>0</v>
      </c>
      <c r="T12" s="76">
        <f t="shared" ref="T12:T15" si="7">SUM(Q12+O12+M12+L12)</f>
        <v>16</v>
      </c>
      <c r="U12" s="114"/>
      <c r="V12" s="81"/>
      <c r="W12" s="63"/>
      <c r="X12" s="63">
        <v>2</v>
      </c>
      <c r="Y12" s="63"/>
      <c r="Z12" s="63"/>
      <c r="AA12" s="63"/>
      <c r="AB12" s="63"/>
      <c r="AC12" s="68" t="s">
        <v>62</v>
      </c>
      <c r="AD12" s="64"/>
      <c r="AE12" s="64"/>
      <c r="AF12" s="78"/>
      <c r="AG12" s="78"/>
      <c r="AH12" s="78"/>
      <c r="AI12" s="78"/>
      <c r="AJ12" s="78"/>
    </row>
    <row r="13" spans="1:36" s="79" customFormat="1" ht="13.5" customHeight="1" x14ac:dyDescent="0.2">
      <c r="A13" s="113"/>
      <c r="B13" s="113"/>
      <c r="C13" s="112" t="s">
        <v>63</v>
      </c>
      <c r="D13" s="64" t="s">
        <v>64</v>
      </c>
      <c r="E13" s="63" t="s">
        <v>36</v>
      </c>
      <c r="F13" s="69" t="s">
        <v>65</v>
      </c>
      <c r="G13" s="63" t="s">
        <v>36</v>
      </c>
      <c r="H13" s="63" t="s">
        <v>38</v>
      </c>
      <c r="I13" s="69" t="s">
        <v>39</v>
      </c>
      <c r="J13" s="63"/>
      <c r="K13" s="63"/>
      <c r="L13" s="63">
        <v>16</v>
      </c>
      <c r="M13" s="63"/>
      <c r="N13" s="75"/>
      <c r="O13" s="62">
        <f t="shared" si="4"/>
        <v>0</v>
      </c>
      <c r="P13" s="62"/>
      <c r="Q13" s="62">
        <f t="shared" si="5"/>
        <v>0</v>
      </c>
      <c r="R13" s="62"/>
      <c r="S13" s="62">
        <f t="shared" si="6"/>
        <v>0</v>
      </c>
      <c r="T13" s="76">
        <f t="shared" si="7"/>
        <v>16</v>
      </c>
      <c r="U13" s="112">
        <v>32</v>
      </c>
      <c r="V13" s="77">
        <v>4</v>
      </c>
      <c r="W13" s="62"/>
      <c r="X13" s="62">
        <v>2</v>
      </c>
      <c r="Y13" s="62"/>
      <c r="Z13" s="62"/>
      <c r="AA13" s="62"/>
      <c r="AB13" s="62"/>
      <c r="AC13" s="99" t="s">
        <v>42</v>
      </c>
      <c r="AD13" s="64"/>
      <c r="AE13" s="64"/>
      <c r="AF13" s="78"/>
      <c r="AG13" s="78"/>
      <c r="AH13" s="78"/>
      <c r="AI13" s="78"/>
      <c r="AJ13" s="78"/>
    </row>
    <row r="14" spans="1:36" s="79" customFormat="1" ht="12.75" customHeight="1" x14ac:dyDescent="0.2">
      <c r="A14" s="113"/>
      <c r="B14" s="114"/>
      <c r="C14" s="114"/>
      <c r="D14" s="64" t="s">
        <v>66</v>
      </c>
      <c r="E14" s="63" t="s">
        <v>67</v>
      </c>
      <c r="F14" s="69" t="s">
        <v>68</v>
      </c>
      <c r="G14" s="63" t="s">
        <v>67</v>
      </c>
      <c r="H14" s="63" t="s">
        <v>69</v>
      </c>
      <c r="I14" s="69" t="s">
        <v>53</v>
      </c>
      <c r="J14" s="63" t="s">
        <v>40</v>
      </c>
      <c r="K14" s="63" t="s">
        <v>41</v>
      </c>
      <c r="L14" s="63">
        <v>16</v>
      </c>
      <c r="M14" s="63"/>
      <c r="N14" s="75"/>
      <c r="O14" s="62">
        <f t="shared" si="4"/>
        <v>0</v>
      </c>
      <c r="P14" s="62"/>
      <c r="Q14" s="62">
        <f t="shared" si="5"/>
        <v>0</v>
      </c>
      <c r="R14" s="62"/>
      <c r="S14" s="62">
        <f t="shared" si="6"/>
        <v>0</v>
      </c>
      <c r="T14" s="76">
        <f t="shared" si="7"/>
        <v>16</v>
      </c>
      <c r="U14" s="114"/>
      <c r="V14" s="77"/>
      <c r="W14" s="62"/>
      <c r="X14" s="62">
        <v>2</v>
      </c>
      <c r="Y14" s="62"/>
      <c r="Z14" s="62"/>
      <c r="AA14" s="62"/>
      <c r="AB14" s="62"/>
      <c r="AC14" s="68" t="s">
        <v>62</v>
      </c>
      <c r="AD14" s="64"/>
      <c r="AE14" s="64"/>
      <c r="AF14" s="78"/>
      <c r="AG14" s="78"/>
      <c r="AH14" s="78"/>
      <c r="AI14" s="78"/>
      <c r="AJ14" s="78"/>
    </row>
    <row r="15" spans="1:36" s="79" customFormat="1" ht="12.75" customHeight="1" x14ac:dyDescent="0.2">
      <c r="A15" s="113"/>
      <c r="B15" s="133">
        <v>2</v>
      </c>
      <c r="C15" s="112" t="s">
        <v>70</v>
      </c>
      <c r="D15" s="100" t="s">
        <v>71</v>
      </c>
      <c r="E15" s="89" t="s">
        <v>56</v>
      </c>
      <c r="F15" s="70" t="s">
        <v>173</v>
      </c>
      <c r="G15" s="63" t="s">
        <v>56</v>
      </c>
      <c r="H15" s="63"/>
      <c r="I15" s="69" t="s">
        <v>45</v>
      </c>
      <c r="J15" s="63"/>
      <c r="K15" s="63"/>
      <c r="L15" s="63">
        <v>8</v>
      </c>
      <c r="M15" s="63"/>
      <c r="N15" s="75"/>
      <c r="O15" s="62">
        <f t="shared" si="4"/>
        <v>0</v>
      </c>
      <c r="P15" s="62"/>
      <c r="Q15" s="62">
        <f t="shared" si="5"/>
        <v>0</v>
      </c>
      <c r="R15" s="62"/>
      <c r="S15" s="62">
        <f>R18*0.1</f>
        <v>0</v>
      </c>
      <c r="T15" s="76">
        <f t="shared" si="7"/>
        <v>8</v>
      </c>
      <c r="U15" s="112">
        <v>32</v>
      </c>
      <c r="V15" s="77">
        <v>4</v>
      </c>
      <c r="W15" s="62"/>
      <c r="X15" s="62">
        <v>1</v>
      </c>
      <c r="Y15" s="62"/>
      <c r="Z15" s="62"/>
      <c r="AA15" s="62"/>
      <c r="AB15" s="62"/>
      <c r="AC15" s="125" t="s">
        <v>42</v>
      </c>
      <c r="AD15" s="64"/>
      <c r="AE15" s="64"/>
      <c r="AF15" s="78"/>
      <c r="AG15" s="78"/>
      <c r="AH15" s="78"/>
      <c r="AI15" s="78"/>
      <c r="AJ15" s="78"/>
    </row>
    <row r="16" spans="1:36" s="79" customFormat="1" ht="12.75" customHeight="1" x14ac:dyDescent="0.2">
      <c r="A16" s="113"/>
      <c r="B16" s="113"/>
      <c r="C16" s="113"/>
      <c r="D16" s="64" t="s">
        <v>72</v>
      </c>
      <c r="E16" s="89"/>
      <c r="F16" s="70" t="s">
        <v>173</v>
      </c>
      <c r="G16" s="63"/>
      <c r="H16" s="63"/>
      <c r="I16" s="69" t="s">
        <v>45</v>
      </c>
      <c r="J16" s="63"/>
      <c r="K16" s="63"/>
      <c r="L16" s="63">
        <v>8</v>
      </c>
      <c r="M16" s="63"/>
      <c r="N16" s="75"/>
      <c r="O16" s="62">
        <v>0</v>
      </c>
      <c r="P16" s="62"/>
      <c r="Q16" s="62">
        <v>0</v>
      </c>
      <c r="R16" s="62"/>
      <c r="S16" s="62">
        <v>0</v>
      </c>
      <c r="T16" s="101">
        <v>0</v>
      </c>
      <c r="U16" s="113"/>
      <c r="V16" s="77"/>
      <c r="W16" s="62"/>
      <c r="X16" s="62">
        <v>1</v>
      </c>
      <c r="Y16" s="62"/>
      <c r="Z16" s="62"/>
      <c r="AA16" s="62"/>
      <c r="AB16" s="62"/>
      <c r="AC16" s="113"/>
      <c r="AD16" s="64"/>
      <c r="AE16" s="64"/>
      <c r="AF16" s="78"/>
      <c r="AG16" s="78"/>
      <c r="AH16" s="78"/>
      <c r="AI16" s="78"/>
      <c r="AJ16" s="78"/>
    </row>
    <row r="17" spans="1:36" s="79" customFormat="1" ht="12.75" customHeight="1" x14ac:dyDescent="0.2">
      <c r="A17" s="113"/>
      <c r="B17" s="113"/>
      <c r="C17" s="114"/>
      <c r="D17" s="100" t="s">
        <v>74</v>
      </c>
      <c r="E17" s="89"/>
      <c r="F17" s="70" t="s">
        <v>173</v>
      </c>
      <c r="G17" s="63"/>
      <c r="H17" s="63"/>
      <c r="I17" s="69" t="s">
        <v>45</v>
      </c>
      <c r="J17" s="63"/>
      <c r="K17" s="63"/>
      <c r="L17" s="63">
        <v>16</v>
      </c>
      <c r="M17" s="63"/>
      <c r="N17" s="75"/>
      <c r="O17" s="62">
        <v>0</v>
      </c>
      <c r="P17" s="62"/>
      <c r="Q17" s="62">
        <v>0</v>
      </c>
      <c r="R17" s="62"/>
      <c r="S17" s="62">
        <v>0</v>
      </c>
      <c r="T17" s="76">
        <v>0</v>
      </c>
      <c r="U17" s="114"/>
      <c r="V17" s="77"/>
      <c r="W17" s="62"/>
      <c r="X17" s="62">
        <v>2</v>
      </c>
      <c r="Y17" s="62"/>
      <c r="Z17" s="62"/>
      <c r="AA17" s="62"/>
      <c r="AB17" s="62"/>
      <c r="AC17" s="114"/>
      <c r="AD17" s="64"/>
      <c r="AE17" s="64"/>
      <c r="AF17" s="78"/>
      <c r="AG17" s="78"/>
      <c r="AH17" s="78"/>
      <c r="AI17" s="78"/>
      <c r="AJ17" s="78"/>
    </row>
    <row r="18" spans="1:36" s="79" customFormat="1" ht="12.75" customHeight="1" x14ac:dyDescent="0.2">
      <c r="A18" s="113"/>
      <c r="B18" s="113"/>
      <c r="C18" s="100" t="s">
        <v>75</v>
      </c>
      <c r="D18" s="64" t="s">
        <v>76</v>
      </c>
      <c r="E18" s="63" t="s">
        <v>77</v>
      </c>
      <c r="F18" s="69" t="s">
        <v>78</v>
      </c>
      <c r="G18" s="63" t="s">
        <v>77</v>
      </c>
      <c r="H18" s="63" t="s">
        <v>79</v>
      </c>
      <c r="I18" s="69" t="s">
        <v>39</v>
      </c>
      <c r="J18" s="63" t="s">
        <v>40</v>
      </c>
      <c r="K18" s="63"/>
      <c r="L18" s="63">
        <v>16</v>
      </c>
      <c r="M18" s="63"/>
      <c r="N18" s="75"/>
      <c r="O18" s="62">
        <f>SUM(N18)</f>
        <v>0</v>
      </c>
      <c r="P18" s="62"/>
      <c r="Q18" s="62">
        <f t="shared" ref="Q18:Q22" si="8">P18*0.5</f>
        <v>0</v>
      </c>
      <c r="R18" s="62"/>
      <c r="S18" s="62">
        <f t="shared" ref="S18:S21" si="9">R19*0.1</f>
        <v>0</v>
      </c>
      <c r="T18" s="76">
        <f t="shared" ref="T18:T19" si="10">SUM(Q18+O18+M18+L18)</f>
        <v>16</v>
      </c>
      <c r="U18" s="64">
        <v>16</v>
      </c>
      <c r="V18" s="77">
        <v>2</v>
      </c>
      <c r="W18" s="62"/>
      <c r="X18" s="62"/>
      <c r="Y18" s="62"/>
      <c r="Z18" s="62">
        <v>2</v>
      </c>
      <c r="AA18" s="62"/>
      <c r="AB18" s="62"/>
      <c r="AC18" s="86" t="s">
        <v>80</v>
      </c>
      <c r="AD18" s="64"/>
      <c r="AE18" s="64"/>
      <c r="AF18" s="78"/>
      <c r="AG18" s="78"/>
      <c r="AH18" s="78"/>
      <c r="AI18" s="78"/>
      <c r="AJ18" s="78"/>
    </row>
    <row r="19" spans="1:36" s="79" customFormat="1" ht="12.75" customHeight="1" x14ac:dyDescent="0.2">
      <c r="A19" s="113"/>
      <c r="B19" s="113"/>
      <c r="C19" s="64" t="s">
        <v>81</v>
      </c>
      <c r="D19" s="64" t="s">
        <v>82</v>
      </c>
      <c r="E19" s="63" t="s">
        <v>83</v>
      </c>
      <c r="F19" s="69" t="s">
        <v>73</v>
      </c>
      <c r="G19" s="63" t="s">
        <v>83</v>
      </c>
      <c r="H19" s="63"/>
      <c r="I19" s="69" t="s">
        <v>84</v>
      </c>
      <c r="J19" s="63" t="s">
        <v>40</v>
      </c>
      <c r="K19" s="63"/>
      <c r="L19" s="63"/>
      <c r="M19" s="63"/>
      <c r="N19" s="75">
        <v>675</v>
      </c>
      <c r="O19" s="62">
        <v>0</v>
      </c>
      <c r="P19" s="62"/>
      <c r="Q19" s="62">
        <f t="shared" si="8"/>
        <v>0</v>
      </c>
      <c r="R19" s="62"/>
      <c r="S19" s="62">
        <f t="shared" si="9"/>
        <v>0</v>
      </c>
      <c r="T19" s="76">
        <f t="shared" si="10"/>
        <v>0</v>
      </c>
      <c r="U19" s="64">
        <v>675</v>
      </c>
      <c r="V19" s="77">
        <v>27</v>
      </c>
      <c r="W19" s="62"/>
      <c r="X19" s="62">
        <v>27</v>
      </c>
      <c r="Y19" s="62"/>
      <c r="Z19" s="62"/>
      <c r="AA19" s="62"/>
      <c r="AB19" s="62"/>
      <c r="AC19" s="86" t="s">
        <v>85</v>
      </c>
      <c r="AD19" s="64"/>
      <c r="AE19" s="64"/>
      <c r="AF19" s="78"/>
      <c r="AG19" s="78"/>
      <c r="AH19" s="78"/>
      <c r="AI19" s="78"/>
      <c r="AJ19" s="78"/>
    </row>
    <row r="20" spans="1:36" s="79" customFormat="1" ht="12.75" customHeight="1" x14ac:dyDescent="0.2">
      <c r="A20" s="113"/>
      <c r="B20" s="113"/>
      <c r="C20" s="112" t="s">
        <v>86</v>
      </c>
      <c r="D20" s="64" t="s">
        <v>87</v>
      </c>
      <c r="E20" s="63"/>
      <c r="F20" s="69"/>
      <c r="G20" s="63"/>
      <c r="H20" s="63"/>
      <c r="I20" s="69"/>
      <c r="J20" s="63"/>
      <c r="K20" s="63"/>
      <c r="L20" s="63"/>
      <c r="M20" s="63">
        <v>16</v>
      </c>
      <c r="N20" s="75"/>
      <c r="O20" s="62">
        <f t="shared" ref="O20:O22" si="11">SUM(N20)</f>
        <v>0</v>
      </c>
      <c r="P20" s="62"/>
      <c r="Q20" s="62">
        <f t="shared" si="8"/>
        <v>0</v>
      </c>
      <c r="R20" s="62"/>
      <c r="S20" s="62">
        <f t="shared" si="9"/>
        <v>0</v>
      </c>
      <c r="T20" s="76">
        <v>16</v>
      </c>
      <c r="U20" s="64">
        <v>16</v>
      </c>
      <c r="V20" s="77">
        <v>3</v>
      </c>
      <c r="W20" s="62"/>
      <c r="X20" s="62"/>
      <c r="Y20" s="62"/>
      <c r="Z20" s="62"/>
      <c r="AA20" s="62"/>
      <c r="AB20" s="62">
        <v>2</v>
      </c>
      <c r="AC20" s="86" t="s">
        <v>87</v>
      </c>
      <c r="AD20" s="64"/>
      <c r="AE20" s="64"/>
      <c r="AF20" s="78"/>
      <c r="AG20" s="78"/>
      <c r="AH20" s="78"/>
      <c r="AI20" s="78"/>
      <c r="AJ20" s="78"/>
    </row>
    <row r="21" spans="1:36" s="79" customFormat="1" ht="12.75" customHeight="1" x14ac:dyDescent="0.2">
      <c r="A21" s="113"/>
      <c r="B21" s="113"/>
      <c r="C21" s="114"/>
      <c r="D21" s="64" t="s">
        <v>88</v>
      </c>
      <c r="E21" s="63" t="s">
        <v>83</v>
      </c>
      <c r="F21" s="69" t="s">
        <v>73</v>
      </c>
      <c r="G21" s="63" t="s">
        <v>83</v>
      </c>
      <c r="H21" s="63"/>
      <c r="I21" s="69" t="s">
        <v>84</v>
      </c>
      <c r="J21" s="63"/>
      <c r="K21" s="63"/>
      <c r="L21" s="63"/>
      <c r="M21" s="63">
        <v>8</v>
      </c>
      <c r="N21" s="75"/>
      <c r="O21" s="62">
        <f t="shared" si="11"/>
        <v>0</v>
      </c>
      <c r="P21" s="62"/>
      <c r="Q21" s="62">
        <f t="shared" si="8"/>
        <v>0</v>
      </c>
      <c r="R21" s="62"/>
      <c r="S21" s="62">
        <f t="shared" si="9"/>
        <v>0</v>
      </c>
      <c r="T21" s="76">
        <f t="shared" ref="T21:T22" si="12">SUM(Q21+O21+M21+L21)</f>
        <v>8</v>
      </c>
      <c r="U21" s="64">
        <v>8</v>
      </c>
      <c r="V21" s="77"/>
      <c r="W21" s="62"/>
      <c r="X21" s="62"/>
      <c r="Y21" s="62"/>
      <c r="Z21" s="62"/>
      <c r="AA21" s="62"/>
      <c r="AB21" s="62">
        <v>1</v>
      </c>
      <c r="AC21" s="86" t="s">
        <v>89</v>
      </c>
      <c r="AD21" s="64"/>
      <c r="AE21" s="64"/>
      <c r="AF21" s="78"/>
      <c r="AG21" s="78"/>
      <c r="AH21" s="78"/>
      <c r="AI21" s="78"/>
      <c r="AJ21" s="78"/>
    </row>
    <row r="22" spans="1:36" s="79" customFormat="1" ht="12.75" customHeight="1" x14ac:dyDescent="0.2">
      <c r="A22" s="114"/>
      <c r="B22" s="114"/>
      <c r="C22" s="64" t="s">
        <v>90</v>
      </c>
      <c r="D22" s="64"/>
      <c r="E22" s="63"/>
      <c r="F22" s="69"/>
      <c r="G22" s="63"/>
      <c r="H22" s="63"/>
      <c r="I22" s="69"/>
      <c r="J22" s="63"/>
      <c r="K22" s="63"/>
      <c r="L22" s="63"/>
      <c r="M22" s="63"/>
      <c r="N22" s="75"/>
      <c r="O22" s="62">
        <f t="shared" si="11"/>
        <v>0</v>
      </c>
      <c r="P22" s="62"/>
      <c r="Q22" s="62">
        <f t="shared" si="8"/>
        <v>0</v>
      </c>
      <c r="R22" s="62"/>
      <c r="S22" s="62" t="e">
        <f>#REF!*0.1</f>
        <v>#REF!</v>
      </c>
      <c r="T22" s="76">
        <f t="shared" si="12"/>
        <v>0</v>
      </c>
      <c r="U22" s="64"/>
      <c r="V22" s="77">
        <v>6</v>
      </c>
      <c r="W22" s="62"/>
      <c r="X22" s="62"/>
      <c r="Y22" s="62"/>
      <c r="Z22" s="62"/>
      <c r="AA22" s="62">
        <v>6</v>
      </c>
      <c r="AB22" s="62"/>
      <c r="AC22" s="86" t="s">
        <v>91</v>
      </c>
      <c r="AD22" s="64"/>
      <c r="AE22" s="64"/>
      <c r="AF22" s="78"/>
      <c r="AG22" s="78"/>
      <c r="AH22" s="78"/>
      <c r="AI22" s="78"/>
      <c r="AJ22" s="78"/>
    </row>
    <row r="23" spans="1:36" s="79" customFormat="1" ht="12.75" customHeight="1" x14ac:dyDescent="0.2">
      <c r="A23" s="102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3"/>
      <c r="O23" s="103"/>
      <c r="P23" s="103"/>
      <c r="Q23" s="103"/>
      <c r="R23" s="103"/>
      <c r="S23" s="103"/>
      <c r="T23" s="103"/>
      <c r="U23" s="104"/>
      <c r="V23" s="105">
        <f t="shared" ref="V23:AB23" si="13">SUM(V5:V22)</f>
        <v>60</v>
      </c>
      <c r="W23" s="106">
        <f t="shared" si="13"/>
        <v>0</v>
      </c>
      <c r="X23" s="106">
        <f t="shared" si="13"/>
        <v>49</v>
      </c>
      <c r="Y23" s="106">
        <f t="shared" si="13"/>
        <v>0</v>
      </c>
      <c r="Z23" s="106">
        <f t="shared" si="13"/>
        <v>2</v>
      </c>
      <c r="AA23" s="106">
        <f t="shared" si="13"/>
        <v>6</v>
      </c>
      <c r="AB23" s="106">
        <f t="shared" si="13"/>
        <v>3</v>
      </c>
      <c r="AC23" s="107"/>
      <c r="AD23" s="102"/>
      <c r="AE23" s="102"/>
      <c r="AF23" s="102"/>
      <c r="AG23" s="102"/>
      <c r="AH23" s="102"/>
      <c r="AI23" s="102"/>
      <c r="AJ23" s="102"/>
    </row>
    <row r="24" spans="1:36" s="79" customFormat="1" ht="12.75" customHeight="1" x14ac:dyDescent="0.2">
      <c r="A24" s="102"/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3"/>
      <c r="O24" s="103"/>
      <c r="P24" s="103"/>
      <c r="Q24" s="103"/>
      <c r="R24" s="103"/>
      <c r="S24" s="103"/>
      <c r="T24" s="103"/>
      <c r="U24" s="104"/>
      <c r="V24" s="108"/>
      <c r="W24" s="108"/>
      <c r="X24" s="108"/>
      <c r="Y24" s="108"/>
      <c r="Z24" s="108"/>
      <c r="AA24" s="108"/>
      <c r="AB24" s="108"/>
      <c r="AC24" s="107"/>
      <c r="AD24" s="102"/>
      <c r="AE24" s="102"/>
      <c r="AF24" s="102"/>
      <c r="AG24" s="102"/>
      <c r="AH24" s="102"/>
      <c r="AI24" s="102"/>
      <c r="AJ24" s="102"/>
    </row>
    <row r="25" spans="1:36" ht="12.75" customHeight="1" x14ac:dyDescent="0.2"/>
  </sheetData>
  <mergeCells count="22">
    <mergeCell ref="E7:E8"/>
    <mergeCell ref="A1:D1"/>
    <mergeCell ref="C9:C12"/>
    <mergeCell ref="B4:AC4"/>
    <mergeCell ref="D9:D10"/>
    <mergeCell ref="AC5:AC6"/>
    <mergeCell ref="U9:U12"/>
    <mergeCell ref="U5:U8"/>
    <mergeCell ref="B5:B14"/>
    <mergeCell ref="A5:A22"/>
    <mergeCell ref="B15:B22"/>
    <mergeCell ref="C13:C14"/>
    <mergeCell ref="C15:C17"/>
    <mergeCell ref="C20:C21"/>
    <mergeCell ref="C5:C8"/>
    <mergeCell ref="U15:U17"/>
    <mergeCell ref="M2:S2"/>
    <mergeCell ref="AD2:AE2"/>
    <mergeCell ref="AC7:AC8"/>
    <mergeCell ref="AC9:AC11"/>
    <mergeCell ref="AC15:AC17"/>
    <mergeCell ref="U13:U14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ColWidth="14.42578125" defaultRowHeight="15" customHeight="1" x14ac:dyDescent="0.2"/>
  <cols>
    <col min="1" max="1" width="14.7109375" customWidth="1"/>
    <col min="2" max="2" width="37.28515625" customWidth="1"/>
    <col min="3" max="12" width="8.85546875" customWidth="1"/>
  </cols>
  <sheetData>
    <row r="1" spans="1:2" ht="12.75" customHeight="1" x14ac:dyDescent="0.2"/>
    <row r="2" spans="1:2" ht="12.75" customHeight="1" x14ac:dyDescent="0.2">
      <c r="A2" s="134" t="s">
        <v>246</v>
      </c>
      <c r="B2" s="120"/>
    </row>
    <row r="3" spans="1:2" ht="12.75" customHeight="1" x14ac:dyDescent="0.2">
      <c r="A3" s="54" t="s">
        <v>248</v>
      </c>
      <c r="B3" s="55" t="s">
        <v>249</v>
      </c>
    </row>
    <row r="4" spans="1:2" ht="12.75" customHeight="1" x14ac:dyDescent="0.2">
      <c r="A4" s="54" t="s">
        <v>252</v>
      </c>
      <c r="B4" s="55" t="s">
        <v>253</v>
      </c>
    </row>
    <row r="5" spans="1:2" ht="12.75" customHeight="1" x14ac:dyDescent="0.2">
      <c r="A5" s="54" t="s">
        <v>256</v>
      </c>
      <c r="B5" s="55" t="s">
        <v>257</v>
      </c>
    </row>
    <row r="6" spans="1:2" ht="12.75" customHeight="1" x14ac:dyDescent="0.2">
      <c r="A6" s="54" t="s">
        <v>261</v>
      </c>
      <c r="B6" s="55" t="s">
        <v>294</v>
      </c>
    </row>
    <row r="7" spans="1:2" ht="12.75" customHeight="1" x14ac:dyDescent="0.2">
      <c r="A7" s="54" t="s">
        <v>265</v>
      </c>
      <c r="B7" s="55" t="s">
        <v>266</v>
      </c>
    </row>
    <row r="8" spans="1:2" ht="12.75" customHeight="1" x14ac:dyDescent="0.2">
      <c r="A8" s="54" t="s">
        <v>269</v>
      </c>
      <c r="B8" s="55" t="s">
        <v>270</v>
      </c>
    </row>
    <row r="9" spans="1:2" ht="12.75" customHeight="1" x14ac:dyDescent="0.2">
      <c r="A9" s="54"/>
      <c r="B9" s="56"/>
    </row>
    <row r="10" spans="1:2" ht="12.75" customHeight="1" x14ac:dyDescent="0.2">
      <c r="A10" s="54"/>
      <c r="B10" s="56"/>
    </row>
    <row r="11" spans="1:2" ht="12.75" customHeight="1" x14ac:dyDescent="0.2">
      <c r="A11" s="134" t="s">
        <v>247</v>
      </c>
      <c r="B11" s="120"/>
    </row>
    <row r="12" spans="1:2" ht="12.75" customHeight="1" x14ac:dyDescent="0.2">
      <c r="A12" s="54" t="s">
        <v>127</v>
      </c>
      <c r="B12" s="55" t="s">
        <v>250</v>
      </c>
    </row>
    <row r="13" spans="1:2" ht="12.75" customHeight="1" x14ac:dyDescent="0.2">
      <c r="A13" s="54" t="s">
        <v>39</v>
      </c>
      <c r="B13" s="55" t="s">
        <v>254</v>
      </c>
    </row>
    <row r="14" spans="1:2" ht="12.75" customHeight="1" x14ac:dyDescent="0.2">
      <c r="A14" s="54" t="s">
        <v>53</v>
      </c>
      <c r="B14" s="55" t="s">
        <v>295</v>
      </c>
    </row>
    <row r="15" spans="1:2" ht="12.75" customHeight="1" x14ac:dyDescent="0.2">
      <c r="A15" s="54" t="s">
        <v>258</v>
      </c>
      <c r="B15" s="55" t="s">
        <v>259</v>
      </c>
    </row>
    <row r="16" spans="1:2" ht="12.75" customHeight="1" x14ac:dyDescent="0.2">
      <c r="A16" s="54" t="s">
        <v>53</v>
      </c>
      <c r="B16" s="55" t="s">
        <v>263</v>
      </c>
    </row>
    <row r="17" spans="1:2" ht="12.75" customHeight="1" x14ac:dyDescent="0.2">
      <c r="A17" s="54" t="s">
        <v>267</v>
      </c>
      <c r="B17" s="55" t="s">
        <v>268</v>
      </c>
    </row>
    <row r="18" spans="1:2" ht="12.75" customHeight="1" x14ac:dyDescent="0.2">
      <c r="A18" s="54" t="s">
        <v>271</v>
      </c>
      <c r="B18" s="55" t="s">
        <v>84</v>
      </c>
    </row>
    <row r="19" spans="1:2" ht="33" customHeight="1" x14ac:dyDescent="0.2">
      <c r="A19" s="54" t="s">
        <v>45</v>
      </c>
      <c r="B19" s="57" t="s">
        <v>296</v>
      </c>
    </row>
    <row r="20" spans="1:2" ht="12.75" customHeight="1" x14ac:dyDescent="0.2">
      <c r="A20" s="54" t="s">
        <v>297</v>
      </c>
      <c r="B20" s="55" t="s">
        <v>298</v>
      </c>
    </row>
    <row r="21" spans="1:2" ht="12.75" customHeight="1" x14ac:dyDescent="0.2">
      <c r="A21" s="54" t="s">
        <v>299</v>
      </c>
      <c r="B21" s="55" t="s">
        <v>300</v>
      </c>
    </row>
    <row r="22" spans="1:2" ht="12.75" customHeight="1" x14ac:dyDescent="0.2">
      <c r="A22" s="54"/>
      <c r="B22" s="55"/>
    </row>
    <row r="23" spans="1:2" ht="12.75" customHeight="1" x14ac:dyDescent="0.2">
      <c r="A23" s="58" t="s">
        <v>301</v>
      </c>
      <c r="B23" s="54" t="s">
        <v>302</v>
      </c>
    </row>
    <row r="24" spans="1:2" ht="12.75" customHeight="1" x14ac:dyDescent="0.2">
      <c r="A24" s="59" t="s">
        <v>38</v>
      </c>
      <c r="B24" s="60" t="s">
        <v>303</v>
      </c>
    </row>
    <row r="25" spans="1:2" ht="37.5" customHeight="1" x14ac:dyDescent="0.2">
      <c r="A25" s="59" t="s">
        <v>133</v>
      </c>
      <c r="B25" s="60" t="s">
        <v>279</v>
      </c>
    </row>
    <row r="26" spans="1:2" ht="12.75" customHeight="1" x14ac:dyDescent="0.2">
      <c r="A26" s="59" t="s">
        <v>69</v>
      </c>
      <c r="B26" s="60" t="s">
        <v>280</v>
      </c>
    </row>
    <row r="27" spans="1:2" ht="12.75" customHeight="1" x14ac:dyDescent="0.2">
      <c r="A27" s="59" t="s">
        <v>52</v>
      </c>
      <c r="B27" s="60" t="s">
        <v>304</v>
      </c>
    </row>
    <row r="28" spans="1:2" ht="12.75" customHeight="1" x14ac:dyDescent="0.2">
      <c r="A28" s="58" t="s">
        <v>232</v>
      </c>
      <c r="B28" s="61" t="s">
        <v>305</v>
      </c>
    </row>
    <row r="29" spans="1:2" ht="12.75" customHeight="1" x14ac:dyDescent="0.2">
      <c r="A29" s="58" t="s">
        <v>161</v>
      </c>
      <c r="B29" s="60" t="s">
        <v>306</v>
      </c>
    </row>
    <row r="30" spans="1:2" ht="12.75" customHeight="1" x14ac:dyDescent="0.2">
      <c r="A30" s="58" t="s">
        <v>205</v>
      </c>
      <c r="B30" s="61" t="s">
        <v>307</v>
      </c>
    </row>
    <row r="31" spans="1:2" ht="12.75" customHeight="1" x14ac:dyDescent="0.2">
      <c r="A31" s="58" t="s">
        <v>308</v>
      </c>
      <c r="B31" s="61" t="s">
        <v>309</v>
      </c>
    </row>
    <row r="32" spans="1:2" ht="12.75" customHeight="1" x14ac:dyDescent="0.2">
      <c r="A32" s="58" t="s">
        <v>288</v>
      </c>
      <c r="B32" s="61" t="s">
        <v>289</v>
      </c>
    </row>
    <row r="33" spans="1:2" ht="12.75" customHeight="1" x14ac:dyDescent="0.2">
      <c r="A33" s="54" t="s">
        <v>283</v>
      </c>
      <c r="B33" s="60" t="s">
        <v>310</v>
      </c>
    </row>
    <row r="34" spans="1:2" ht="12.75" customHeight="1" x14ac:dyDescent="0.2">
      <c r="A34" s="56"/>
      <c r="B34" s="56"/>
    </row>
    <row r="35" spans="1:2" ht="12.75" customHeight="1" x14ac:dyDescent="0.2"/>
  </sheetData>
  <mergeCells count="2">
    <mergeCell ref="A2:B2"/>
    <mergeCell ref="A11:B11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B30" r:id="rId7"/>
    <hyperlink ref="B31" r:id="rId8"/>
    <hyperlink ref="B32" r:id="rId9"/>
    <hyperlink ref="B3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TFCPC_1°_a.a.18-19_coorte_18-19</vt:lpstr>
      <vt:lpstr>TFCPC_2°_a.a.19-20_coorte_18-19</vt:lpstr>
      <vt:lpstr>TFCP_3°_ a.a 20-21_coorte_18-19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Boriani</dc:creator>
  <cp:lastModifiedBy>simona piaggi</cp:lastModifiedBy>
  <cp:lastPrinted>2018-03-02T12:33:57Z</cp:lastPrinted>
  <dcterms:created xsi:type="dcterms:W3CDTF">2018-03-05T08:14:59Z</dcterms:created>
  <dcterms:modified xsi:type="dcterms:W3CDTF">2018-03-16T12:45:43Z</dcterms:modified>
</cp:coreProperties>
</file>