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60" yWindow="1200" windowWidth="19440" windowHeight="15420" activeTab="2"/>
  </bookViews>
  <sheets>
    <sheet name="I anno" sheetId="2" r:id="rId1"/>
    <sheet name="II anno" sheetId="3" r:id="rId2"/>
    <sheet name="III anno" sheetId="5" r:id="rId3"/>
  </sheets>
  <calcPr calcId="145621" concurrentCalc="0"/>
</workbook>
</file>

<file path=xl/calcChain.xml><?xml version="1.0" encoding="utf-8"?>
<calcChain xmlns="http://schemas.openxmlformats.org/spreadsheetml/2006/main">
  <c r="S10" i="2" l="1"/>
  <c r="Q10" i="2"/>
  <c r="T10" i="2"/>
  <c r="O10" i="2"/>
  <c r="S11" i="2"/>
  <c r="Q11" i="2"/>
  <c r="T11" i="2"/>
  <c r="O11" i="2"/>
  <c r="AB22" i="5"/>
  <c r="AA22" i="5"/>
  <c r="Z22" i="5"/>
  <c r="Y22" i="5"/>
  <c r="X22" i="5"/>
  <c r="W22" i="5"/>
  <c r="V22" i="5"/>
  <c r="Q21" i="5"/>
  <c r="O21" i="5"/>
  <c r="T21" i="5"/>
  <c r="S21" i="5"/>
  <c r="Q20" i="5"/>
  <c r="O20" i="5"/>
  <c r="S20" i="5"/>
  <c r="Q19" i="5"/>
  <c r="O19" i="5"/>
  <c r="S19" i="5"/>
  <c r="Q18" i="5"/>
  <c r="T18" i="5"/>
  <c r="S18" i="5"/>
  <c r="Q17" i="5"/>
  <c r="O17" i="5"/>
  <c r="T17" i="5"/>
  <c r="S17" i="5"/>
  <c r="Q15" i="5"/>
  <c r="O15" i="5"/>
  <c r="T15" i="5"/>
  <c r="S15" i="5"/>
  <c r="Q14" i="5"/>
  <c r="O14" i="5"/>
  <c r="T14" i="5"/>
  <c r="S14" i="5"/>
  <c r="Q13" i="5"/>
  <c r="O13" i="5"/>
  <c r="T13" i="5"/>
  <c r="S13" i="5"/>
  <c r="Q12" i="5"/>
  <c r="O12" i="5"/>
  <c r="T12" i="5"/>
  <c r="S12" i="5"/>
  <c r="Q11" i="5"/>
  <c r="O11" i="5"/>
  <c r="T11" i="5"/>
  <c r="Q9" i="5"/>
  <c r="O9" i="5"/>
  <c r="T9" i="5"/>
  <c r="S9" i="5"/>
  <c r="Q8" i="5"/>
  <c r="O8" i="5"/>
  <c r="T8" i="5"/>
  <c r="S8" i="5"/>
  <c r="Q7" i="5"/>
  <c r="O7" i="5"/>
  <c r="T7" i="5"/>
  <c r="S7" i="5"/>
  <c r="Q6" i="5"/>
  <c r="O6" i="5"/>
  <c r="T6" i="5"/>
  <c r="S6" i="5"/>
  <c r="Q5" i="5"/>
  <c r="O5" i="5"/>
  <c r="T5" i="5"/>
  <c r="S5" i="5"/>
  <c r="AB27" i="3"/>
  <c r="AA27" i="3"/>
  <c r="Z27" i="3"/>
  <c r="Y27" i="3"/>
  <c r="X27" i="3"/>
  <c r="W27" i="3"/>
  <c r="V27" i="3"/>
  <c r="S26" i="3"/>
  <c r="Q26" i="3"/>
  <c r="O26" i="3"/>
  <c r="S25" i="3"/>
  <c r="Q25" i="3"/>
  <c r="O25" i="3"/>
  <c r="S23" i="3"/>
  <c r="Q23" i="3"/>
  <c r="S22" i="3"/>
  <c r="Q22" i="3"/>
  <c r="T22" i="3"/>
  <c r="O22" i="3"/>
  <c r="S21" i="3"/>
  <c r="Q21" i="3"/>
  <c r="T21" i="3"/>
  <c r="O21" i="3"/>
  <c r="S20" i="3"/>
  <c r="Q20" i="3"/>
  <c r="T20" i="3"/>
  <c r="O20" i="3"/>
  <c r="S19" i="3"/>
  <c r="Q19" i="3"/>
  <c r="T19" i="3"/>
  <c r="O19" i="3"/>
  <c r="S18" i="3"/>
  <c r="Q18" i="3"/>
  <c r="T18" i="3"/>
  <c r="O18" i="3"/>
  <c r="S17" i="3"/>
  <c r="Q17" i="3"/>
  <c r="T17" i="3"/>
  <c r="O17" i="3"/>
  <c r="S16" i="3"/>
  <c r="Q16" i="3"/>
  <c r="T16" i="3"/>
  <c r="O16" i="3"/>
  <c r="S15" i="3"/>
  <c r="Q15" i="3"/>
  <c r="T15" i="3"/>
  <c r="O15" i="3"/>
  <c r="S14" i="3"/>
  <c r="Q14" i="3"/>
  <c r="T14" i="3"/>
  <c r="O14" i="3"/>
  <c r="S13" i="3"/>
  <c r="Q13" i="3"/>
  <c r="O13" i="3"/>
  <c r="S12" i="3"/>
  <c r="Q12" i="3"/>
  <c r="T12" i="3"/>
  <c r="O12" i="3"/>
  <c r="S11" i="3"/>
  <c r="Q11" i="3"/>
  <c r="T11" i="3"/>
  <c r="O11" i="3"/>
  <c r="S10" i="3"/>
  <c r="Q10" i="3"/>
  <c r="T10" i="3"/>
  <c r="O10" i="3"/>
  <c r="S9" i="3"/>
  <c r="Q9" i="3"/>
  <c r="T9" i="3"/>
  <c r="O9" i="3"/>
  <c r="S8" i="3"/>
  <c r="Q8" i="3"/>
  <c r="T8" i="3"/>
  <c r="O8" i="3"/>
  <c r="S7" i="3"/>
  <c r="Q7" i="3"/>
  <c r="O7" i="3"/>
  <c r="T7" i="3"/>
  <c r="S5" i="3"/>
  <c r="Q6" i="3"/>
  <c r="O6" i="3"/>
  <c r="T6" i="3"/>
  <c r="S6" i="3"/>
  <c r="Q5" i="3"/>
  <c r="O5" i="3"/>
  <c r="T5" i="3"/>
  <c r="AB26" i="2"/>
  <c r="AA26" i="2"/>
  <c r="Z26" i="2"/>
  <c r="Y26" i="2"/>
  <c r="X26" i="2"/>
  <c r="W26" i="2"/>
  <c r="V26" i="2"/>
  <c r="S25" i="2"/>
  <c r="Q25" i="2"/>
  <c r="T25" i="2"/>
  <c r="S24" i="2"/>
  <c r="Q24" i="2"/>
  <c r="T24" i="2"/>
  <c r="S23" i="2"/>
  <c r="Q23" i="2"/>
  <c r="S22" i="2"/>
  <c r="Q22" i="2"/>
  <c r="T22" i="2"/>
  <c r="O22" i="2"/>
  <c r="S21" i="2"/>
  <c r="Q21" i="2"/>
  <c r="T21" i="2"/>
  <c r="O21" i="2"/>
  <c r="S20" i="2"/>
  <c r="Q20" i="2"/>
  <c r="T20" i="2"/>
  <c r="O20" i="2"/>
  <c r="S19" i="2"/>
  <c r="Q19" i="2"/>
  <c r="T19" i="2"/>
  <c r="O19" i="2"/>
  <c r="S18" i="2"/>
  <c r="Q18" i="2"/>
  <c r="T18" i="2"/>
  <c r="O18" i="2"/>
  <c r="S17" i="2"/>
  <c r="Q17" i="2"/>
  <c r="T17" i="2"/>
  <c r="O17" i="2"/>
  <c r="S16" i="2"/>
  <c r="Q16" i="2"/>
  <c r="T16" i="2"/>
  <c r="O16" i="2"/>
  <c r="S15" i="2"/>
  <c r="Q15" i="2"/>
  <c r="T15" i="2"/>
  <c r="O15" i="2"/>
  <c r="S14" i="2"/>
  <c r="Q14" i="2"/>
  <c r="T14" i="2"/>
  <c r="O14" i="2"/>
  <c r="S13" i="2"/>
  <c r="Q13" i="2"/>
  <c r="T13" i="2"/>
  <c r="O13" i="2"/>
  <c r="S12" i="2"/>
  <c r="Q12" i="2"/>
  <c r="T12" i="2"/>
  <c r="O12" i="2"/>
  <c r="S9" i="2"/>
  <c r="Q9" i="2"/>
  <c r="T9" i="2"/>
  <c r="O9" i="2"/>
  <c r="S8" i="2"/>
  <c r="Q8" i="2"/>
  <c r="T8" i="2"/>
  <c r="O8" i="2"/>
  <c r="S7" i="2"/>
  <c r="Q7" i="2"/>
  <c r="O7" i="2"/>
  <c r="T7" i="2"/>
  <c r="S5" i="2"/>
  <c r="Q6" i="2"/>
  <c r="O6" i="2"/>
  <c r="T6" i="2"/>
  <c r="S6" i="2"/>
  <c r="Q5" i="2"/>
  <c r="O5" i="2"/>
  <c r="T5" i="2"/>
</calcChain>
</file>

<file path=xl/sharedStrings.xml><?xml version="1.0" encoding="utf-8"?>
<sst xmlns="http://schemas.openxmlformats.org/spreadsheetml/2006/main" count="606" uniqueCount="343">
  <si>
    <t>CFU E</t>
    <phoneticPr fontId="8" type="noConversion"/>
  </si>
  <si>
    <t>CFU F</t>
    <phoneticPr fontId="8" type="noConversion"/>
  </si>
  <si>
    <t xml:space="preserve">TITOLARE </t>
    <phoneticPr fontId="1" type="noConversion"/>
  </si>
  <si>
    <t>RUOLO</t>
  </si>
  <si>
    <t>DOCENTE RIFERIMENTO</t>
  </si>
  <si>
    <t>DIPARTIMENTO</t>
  </si>
  <si>
    <t>ORE studente</t>
  </si>
  <si>
    <t>ore TIR C</t>
    <phoneticPr fontId="1" type="noConversion"/>
  </si>
  <si>
    <t>mutuazioni</t>
  </si>
  <si>
    <t>II ANNO - ANNO ACCADEMICO 2017/2018 - Coorte 2016/2017</t>
    <phoneticPr fontId="8" type="noConversion"/>
  </si>
  <si>
    <t>III ANNO - ANNO ACCADEMICO 2018/2019 - Coorte 2016/2017</t>
    <phoneticPr fontId="8" type="noConversion"/>
  </si>
  <si>
    <t>ore TIR B</t>
    <phoneticPr fontId="1" type="noConversion"/>
  </si>
  <si>
    <t>TIR. B coeff. orario</t>
    <phoneticPr fontId="1" type="noConversion"/>
  </si>
  <si>
    <t>mutuazioni</t>
    <phoneticPr fontId="1" type="noConversion"/>
  </si>
  <si>
    <t>anno</t>
    <phoneticPr fontId="1" type="noConversion"/>
  </si>
  <si>
    <t>semestre</t>
    <phoneticPr fontId="1" type="noConversion"/>
  </si>
  <si>
    <t>insegnamento</t>
    <phoneticPr fontId="1" type="noConversion"/>
  </si>
  <si>
    <t>modulo</t>
    <phoneticPr fontId="1" type="noConversion"/>
  </si>
  <si>
    <t>docente</t>
    <phoneticPr fontId="1" type="noConversion"/>
  </si>
  <si>
    <t>SSD docente</t>
    <phoneticPr fontId="1" type="noConversion"/>
  </si>
  <si>
    <t>padre</t>
    <phoneticPr fontId="1" type="noConversion"/>
  </si>
  <si>
    <t>figli</t>
    <phoneticPr fontId="1" type="noConversion"/>
  </si>
  <si>
    <t>lezione frontale</t>
    <phoneticPr fontId="1" type="noConversion"/>
  </si>
  <si>
    <t>ore TIR A</t>
    <phoneticPr fontId="1" type="noConversion"/>
  </si>
  <si>
    <t>anno</t>
  </si>
  <si>
    <t>semestre</t>
  </si>
  <si>
    <t>insegnamento</t>
  </si>
  <si>
    <t>modulo</t>
  </si>
  <si>
    <t>docente</t>
  </si>
  <si>
    <t>SSD docente</t>
  </si>
  <si>
    <t>TITOLARE</t>
  </si>
  <si>
    <t>lezione frontale</t>
  </si>
  <si>
    <t>ore TIR A</t>
  </si>
  <si>
    <t>TIR A coeff. orario</t>
  </si>
  <si>
    <t>ore TIR B</t>
  </si>
  <si>
    <t>TIR. B coeff. orario</t>
  </si>
  <si>
    <t>TIR C coeff. orario</t>
  </si>
  <si>
    <t>totale ore docente</t>
  </si>
  <si>
    <t>CFU tot.</t>
  </si>
  <si>
    <t>CFU A</t>
  </si>
  <si>
    <t>CFU B</t>
  </si>
  <si>
    <t>CFU C</t>
  </si>
  <si>
    <t>CFU D</t>
  </si>
  <si>
    <t>CFU E</t>
  </si>
  <si>
    <t>CFU F</t>
  </si>
  <si>
    <t>padre</t>
  </si>
  <si>
    <t>figli</t>
  </si>
  <si>
    <t>AMBITO</t>
  </si>
  <si>
    <t>CFU A</t>
    <phoneticPr fontId="8" type="noConversion"/>
  </si>
  <si>
    <t>CFU B</t>
    <phoneticPr fontId="8" type="noConversion"/>
  </si>
  <si>
    <t>CFU C</t>
    <phoneticPr fontId="8" type="noConversion"/>
  </si>
  <si>
    <t>CFU D</t>
    <phoneticPr fontId="8" type="noConversion"/>
  </si>
  <si>
    <t>CFU tot.</t>
    <phoneticPr fontId="8" type="noConversion"/>
  </si>
  <si>
    <t>SSD modulo</t>
    <phoneticPr fontId="1" type="noConversion"/>
  </si>
  <si>
    <t>ore docente (calcolate sul numero di gruppi)</t>
    <phoneticPr fontId="1" type="noConversion"/>
  </si>
  <si>
    <t>esercitazioni / laboratori / seminari</t>
    <phoneticPr fontId="1" type="noConversion"/>
  </si>
  <si>
    <t>CdS in</t>
    <phoneticPr fontId="7" type="noConversion"/>
  </si>
  <si>
    <t>ore docente (calcolate sul numero di gruppi</t>
    <phoneticPr fontId="2" type="noConversion"/>
  </si>
  <si>
    <t>mutuazioni</t>
    <phoneticPr fontId="2" type="noConversion"/>
  </si>
  <si>
    <t>anno</t>
    <phoneticPr fontId="2" type="noConversion"/>
  </si>
  <si>
    <t>semestre</t>
    <phoneticPr fontId="2" type="noConversion"/>
  </si>
  <si>
    <t>insegnamento</t>
    <phoneticPr fontId="2" type="noConversion"/>
  </si>
  <si>
    <t>modulo</t>
    <phoneticPr fontId="2" type="noConversion"/>
  </si>
  <si>
    <t>SSD modulo</t>
    <phoneticPr fontId="2" type="noConversion"/>
  </si>
  <si>
    <t>docente</t>
    <phoneticPr fontId="2" type="noConversion"/>
  </si>
  <si>
    <t>SSD docente</t>
    <phoneticPr fontId="2" type="noConversion"/>
  </si>
  <si>
    <t xml:space="preserve">TITOLARE </t>
    <phoneticPr fontId="2" type="noConversion"/>
  </si>
  <si>
    <t>lezione frontale</t>
    <phoneticPr fontId="2" type="noConversion"/>
  </si>
  <si>
    <t>ore TIR A</t>
    <phoneticPr fontId="2" type="noConversion"/>
  </si>
  <si>
    <t>TIR A coeff. Orario</t>
    <phoneticPr fontId="2" type="noConversion"/>
  </si>
  <si>
    <t>ore TIR B</t>
    <phoneticPr fontId="2" type="noConversion"/>
  </si>
  <si>
    <t>TIR. B coeff. orario</t>
    <phoneticPr fontId="2" type="noConversion"/>
  </si>
  <si>
    <t>ore TIR C</t>
    <phoneticPr fontId="2" type="noConversion"/>
  </si>
  <si>
    <t>TIR C coeff. orario</t>
    <phoneticPr fontId="2" type="noConversion"/>
  </si>
  <si>
    <t>totale ore docente</t>
    <phoneticPr fontId="2" type="noConversion"/>
  </si>
  <si>
    <t>CFU tot.</t>
    <phoneticPr fontId="7" type="noConversion"/>
  </si>
  <si>
    <t>CFU A</t>
    <phoneticPr fontId="7" type="noConversion"/>
  </si>
  <si>
    <t>CFU B</t>
    <phoneticPr fontId="7" type="noConversion"/>
  </si>
  <si>
    <t>CFU C</t>
    <phoneticPr fontId="7" type="noConversion"/>
  </si>
  <si>
    <t>CFU D</t>
    <phoneticPr fontId="7" type="noConversion"/>
  </si>
  <si>
    <t>CFU E</t>
    <phoneticPr fontId="7" type="noConversion"/>
  </si>
  <si>
    <t>CFU F</t>
    <phoneticPr fontId="7" type="noConversion"/>
  </si>
  <si>
    <t>padre</t>
    <phoneticPr fontId="2" type="noConversion"/>
  </si>
  <si>
    <t>figli</t>
    <phoneticPr fontId="2" type="noConversion"/>
  </si>
  <si>
    <t>I ANNO - ANNO ACCADEMICO 2016/2017 - Coorte 2016/2017</t>
    <phoneticPr fontId="7" type="noConversion"/>
  </si>
  <si>
    <t>FISICA ,STATISTICA INFORMATICA</t>
  </si>
  <si>
    <t>Fisica medica</t>
  </si>
  <si>
    <t>FIS/07</t>
  </si>
  <si>
    <t>FITTIZIO</t>
  </si>
  <si>
    <t>T</t>
  </si>
  <si>
    <t>Scienze propedeutiche</t>
  </si>
  <si>
    <t>TLB</t>
  </si>
  <si>
    <t>TRMIR, ID, DIET, TFCPC, OST</t>
  </si>
  <si>
    <t>Statistica medica</t>
  </si>
  <si>
    <t>MED/01</t>
  </si>
  <si>
    <t>D'Amico Roberto</t>
  </si>
  <si>
    <t>DICLISAN</t>
  </si>
  <si>
    <t>PA</t>
  </si>
  <si>
    <t>R</t>
  </si>
  <si>
    <t>TFCPC</t>
  </si>
  <si>
    <t>Informatica</t>
  </si>
  <si>
    <t>INF/01</t>
  </si>
  <si>
    <t>Serra Roberto</t>
  </si>
  <si>
    <t>ING-INF/05</t>
  </si>
  <si>
    <t>FIM</t>
  </si>
  <si>
    <t>PO</t>
  </si>
  <si>
    <t>Mandreoli Federica</t>
  </si>
  <si>
    <t>RU</t>
  </si>
  <si>
    <t>Sistemi di elaborazione delle informazioni</t>
  </si>
  <si>
    <t>Canali Claudia</t>
  </si>
  <si>
    <t>INGMO</t>
  </si>
  <si>
    <t>Scienze interdisciplinari</t>
  </si>
  <si>
    <t>SCIENZE BIOLOGICHE</t>
  </si>
  <si>
    <t>Biochimica</t>
  </si>
  <si>
    <t>BIO/10</t>
  </si>
  <si>
    <t>DC</t>
  </si>
  <si>
    <t>Scienze biomediche</t>
  </si>
  <si>
    <t>ID</t>
  </si>
  <si>
    <t>Biologia e Genetica</t>
  </si>
  <si>
    <t>BIO/13</t>
  </si>
  <si>
    <t>NEUROBIOMET</t>
  </si>
  <si>
    <t>DIET</t>
  </si>
  <si>
    <t>TLB, ID, TFCPC, OST</t>
  </si>
  <si>
    <t>ANATOMIA, ISTOLOGIA</t>
  </si>
  <si>
    <t>Istologia</t>
  </si>
  <si>
    <t>BIO/17</t>
  </si>
  <si>
    <t>Marmiroli Sandra</t>
  </si>
  <si>
    <t>CHIMOMO</t>
  </si>
  <si>
    <t>Anatomia</t>
  </si>
  <si>
    <t>BIO/16</t>
  </si>
  <si>
    <t>CONOSCENZE LINGUISTICHE (idoneità)</t>
  </si>
  <si>
    <t>Conoscenze linguistiche</t>
  </si>
  <si>
    <t>L-LIN/12</t>
  </si>
  <si>
    <t>Mazzi Davide</t>
  </si>
  <si>
    <t>DSLC</t>
  </si>
  <si>
    <t>Lingua straniera</t>
  </si>
  <si>
    <t>TLB, TRMIR, DIET, TFCPC, OST</t>
  </si>
  <si>
    <t>PSICOLOGIA GENERALE, PSICOLOGIA DEL LAVORO</t>
  </si>
  <si>
    <t>Psicologia del lavoro</t>
  </si>
  <si>
    <t>M-PSI/06</t>
  </si>
  <si>
    <t>Mastroberardino Michele</t>
  </si>
  <si>
    <t>DCA</t>
  </si>
  <si>
    <t>Scienze del Management Sanitario</t>
  </si>
  <si>
    <t>Psicologia generale</t>
  </si>
  <si>
    <t>Barbieri Paolo</t>
  </si>
  <si>
    <t>Scienze umane e psicopedagogiche</t>
  </si>
  <si>
    <t>SCIENZE DELLE PREVENZIONI E DEI SERVIZI SANITARI</t>
  </si>
  <si>
    <t>Igiene generale ed applicata</t>
  </si>
  <si>
    <t>MED/42</t>
  </si>
  <si>
    <t>Scienze della prevenzione dei servizi sanitari</t>
  </si>
  <si>
    <t>Scienze infermieristiche generali, cliniche e pediatriche</t>
  </si>
  <si>
    <t>MED/45</t>
  </si>
  <si>
    <t>Panzera Nunzio</t>
  </si>
  <si>
    <t>Scienze Tecniche Mediche Applicate 1</t>
  </si>
  <si>
    <t>MED/50</t>
  </si>
  <si>
    <t>Simonetti Concettina Rebecca</t>
  </si>
  <si>
    <t>Tecniche di Fisiopatologia Cardiocircolatoria e Perfusione</t>
  </si>
  <si>
    <t>FISIOLOGIA, PATOLOGIA GENERALE, ANATOMIA PATOLOGICA</t>
  </si>
  <si>
    <t>Fisiologia</t>
  </si>
  <si>
    <t>BIO/09</t>
  </si>
  <si>
    <t>Patologia Generale</t>
  </si>
  <si>
    <t>MED/04</t>
  </si>
  <si>
    <t>Pinti Marcello</t>
  </si>
  <si>
    <t>DSV</t>
  </si>
  <si>
    <t>Anatomia Patologica</t>
  </si>
  <si>
    <t>MED/08</t>
  </si>
  <si>
    <t>Prova di tirocinio 1° anno</t>
  </si>
  <si>
    <t>Tirocinio differenziato per specifico profilo</t>
  </si>
  <si>
    <t>ULTERIORI ATTIVITA' FORMATIVE</t>
  </si>
  <si>
    <t>Attività seminariali</t>
  </si>
  <si>
    <t>Laboratorio professionalizzante</t>
  </si>
  <si>
    <t>LEGENDE</t>
    <phoneticPr fontId="7" type="noConversion"/>
  </si>
  <si>
    <t>CFU</t>
    <phoneticPr fontId="7" type="noConversion"/>
  </si>
  <si>
    <t>RUOLI</t>
    <phoneticPr fontId="7" type="noConversion"/>
  </si>
  <si>
    <t>A</t>
    <phoneticPr fontId="7" type="noConversion"/>
  </si>
  <si>
    <t>base</t>
    <phoneticPr fontId="7" type="noConversion"/>
  </si>
  <si>
    <t>PO</t>
    <phoneticPr fontId="7" type="noConversion"/>
  </si>
  <si>
    <t>prof. ordinario</t>
    <phoneticPr fontId="7" type="noConversion"/>
  </si>
  <si>
    <t>B</t>
    <phoneticPr fontId="7" type="noConversion"/>
  </si>
  <si>
    <t>caratterizzanti</t>
    <phoneticPr fontId="7" type="noConversion"/>
  </si>
  <si>
    <t>PA</t>
    <phoneticPr fontId="7" type="noConversion"/>
  </si>
  <si>
    <t>prof. associato</t>
    <phoneticPr fontId="7" type="noConversion"/>
  </si>
  <si>
    <t>C</t>
    <phoneticPr fontId="7" type="noConversion"/>
  </si>
  <si>
    <t>affini</t>
    <phoneticPr fontId="7" type="noConversion"/>
  </si>
  <si>
    <t>PS</t>
    <phoneticPr fontId="7" type="noConversion"/>
  </si>
  <si>
    <t>prof. straordinario</t>
    <phoneticPr fontId="7" type="noConversion"/>
  </si>
  <si>
    <t>D</t>
    <phoneticPr fontId="7" type="noConversion"/>
  </si>
  <si>
    <t xml:space="preserve">AS </t>
    <phoneticPr fontId="7" type="noConversion"/>
  </si>
  <si>
    <t>RU</t>
    <phoneticPr fontId="7" type="noConversion"/>
  </si>
  <si>
    <t>ricercatore a tempo indeterminato</t>
    <phoneticPr fontId="7" type="noConversion"/>
  </si>
  <si>
    <t>E</t>
    <phoneticPr fontId="7" type="noConversion"/>
  </si>
  <si>
    <t>prova finale, lingua straniera</t>
    <phoneticPr fontId="7" type="noConversion"/>
  </si>
  <si>
    <t>RTD</t>
    <phoneticPr fontId="7" type="noConversion"/>
  </si>
  <si>
    <t>ricercatore a tempo determinato</t>
    <phoneticPr fontId="7" type="noConversion"/>
  </si>
  <si>
    <t>F</t>
    <phoneticPr fontId="7" type="noConversion"/>
  </si>
  <si>
    <t>laboratori professionali, attività seminariali</t>
    <phoneticPr fontId="7" type="noConversion"/>
  </si>
  <si>
    <t>Tutor</t>
    <phoneticPr fontId="7" type="noConversion"/>
  </si>
  <si>
    <t>tutor</t>
    <phoneticPr fontId="7" type="noConversion"/>
  </si>
  <si>
    <t>DCA</t>
    <phoneticPr fontId="7" type="noConversion"/>
  </si>
  <si>
    <t>docente a contratto aziendale</t>
    <phoneticPr fontId="7" type="noConversion"/>
  </si>
  <si>
    <t>DC</t>
    <phoneticPr fontId="7" type="noConversion"/>
  </si>
  <si>
    <t xml:space="preserve">docente a contratto </t>
    <phoneticPr fontId="7" type="noConversion"/>
  </si>
  <si>
    <t>Dipartimenti</t>
  </si>
  <si>
    <t>DIP DI MEDICINA DIAGNOSTICA , CLINICA E DI SANITA' PUBBLICA</t>
  </si>
  <si>
    <t>Dipartimento Chirurgico,Medico,Odontoiatrico e di Scienze Morfologiche con interesse Trapiantologico, Oncologico e di Medicina Rigenerativa</t>
  </si>
  <si>
    <t>SMECHIMAI</t>
  </si>
  <si>
    <t>Dipartimento di Scienze Mediche e Chirurgiche Materno-Infantili e dell'Adulto</t>
  </si>
  <si>
    <t>Dipartimento di Scienze Biomediche, Metaboliche e Neuroscienze</t>
  </si>
  <si>
    <t>Dipartimento di scienze della vita</t>
  </si>
  <si>
    <t>Dipartimento di studi linguistici e culturali</t>
  </si>
  <si>
    <t>DESU</t>
  </si>
  <si>
    <t>Dipartimento di educazione e scienze umane</t>
  </si>
  <si>
    <t>Dipartimento di scienze fisiche informatiche e matematiche</t>
  </si>
  <si>
    <t>GIU</t>
  </si>
  <si>
    <t>Giurisprudenza</t>
  </si>
  <si>
    <t>Dipartimento di ingegneria "Enzo Ferrari"</t>
  </si>
  <si>
    <t>DEMB</t>
  </si>
  <si>
    <t>Dipartimento di Economia Marco Biagi</t>
  </si>
  <si>
    <t>DCE</t>
  </si>
  <si>
    <t>Dipartimento di comunicazione ed economia</t>
  </si>
  <si>
    <t>MALATTIE DELL'APPARATO CARDIOVASCOLARE I</t>
  </si>
  <si>
    <t>Elettrocardiografia</t>
  </si>
  <si>
    <t>MED/11</t>
  </si>
  <si>
    <t>Rossi Rosario</t>
  </si>
  <si>
    <t>Tecniche di fisiopatologia cardiocircolatoria  e perfusione</t>
  </si>
  <si>
    <t>Ecocardiografia 1</t>
  </si>
  <si>
    <t>Coppi Francesca</t>
  </si>
  <si>
    <t>Elettrofisiologia+Elettrostimolazione cardiaca</t>
  </si>
  <si>
    <t>Casali Edoardo</t>
  </si>
  <si>
    <t>PATOLOGIA CLINICA, FARMACOLOGIA</t>
  </si>
  <si>
    <t>Patologia clinica</t>
  </si>
  <si>
    <t>MED/05</t>
  </si>
  <si>
    <t>Monari Emanuela</t>
  </si>
  <si>
    <t>MED/46</t>
  </si>
  <si>
    <t>Farmacologia</t>
  </si>
  <si>
    <t>BIO/14</t>
  </si>
  <si>
    <t>Giuliani Daniela</t>
  </si>
  <si>
    <t>Scienze medico chirurgiche</t>
  </si>
  <si>
    <t>Scienze tecniche di medicina e di laboratorio</t>
  </si>
  <si>
    <t>Affini</t>
  </si>
  <si>
    <t>TECNOLOGIE BIOMEDICHE APPLICATE ALLA CARDIOLOGIA I</t>
  </si>
  <si>
    <t>Misure elettriche ed elettroniche</t>
  </si>
  <si>
    <t>ING-INF-07</t>
  </si>
  <si>
    <t>Lugli Mario</t>
  </si>
  <si>
    <t>Scienze tecniche mediche applicate 2</t>
  </si>
  <si>
    <t>Venturelli Chiara</t>
  </si>
  <si>
    <t>TECNOLOGIE BIOMEDICHE APPLICATE ALLA CARDIOLOGIA II</t>
  </si>
  <si>
    <t>Scienza e tecnologia dei materiali</t>
  </si>
  <si>
    <t>ING-IND/22</t>
  </si>
  <si>
    <t>A scelta dello studente</t>
  </si>
  <si>
    <t>Scienze tecniche mediche applicate 3</t>
  </si>
  <si>
    <t>Simonetti Rebecca</t>
  </si>
  <si>
    <t>Tecniche di perfusione I</t>
  </si>
  <si>
    <t>Davoli Elisa</t>
  </si>
  <si>
    <t>SCIENZE CARDIO-ANGIOLOGICHE I</t>
  </si>
  <si>
    <t>Malattie dell'apparato cardiovascolare</t>
  </si>
  <si>
    <t>Boriani Giuseppe</t>
  </si>
  <si>
    <t>TRMIR</t>
  </si>
  <si>
    <t>Malattie del sangue</t>
  </si>
  <si>
    <t>MED/15</t>
  </si>
  <si>
    <t>Narni Franco</t>
  </si>
  <si>
    <t>Malattie apparato respiratorio</t>
  </si>
  <si>
    <t>MED/10</t>
  </si>
  <si>
    <t>Clini Enrico</t>
  </si>
  <si>
    <t>SCIENZE MEDICO-CHIRURGICHE</t>
  </si>
  <si>
    <t>Anestesiologia</t>
  </si>
  <si>
    <t>MED/41</t>
  </si>
  <si>
    <t>Barbieri Alberto</t>
  </si>
  <si>
    <t>Primo soccorso</t>
  </si>
  <si>
    <t>Giuliani Enrico</t>
  </si>
  <si>
    <t>Chirurgia generale</t>
  </si>
  <si>
    <t>MED/18</t>
  </si>
  <si>
    <t>Cardiochirurgia I</t>
  </si>
  <si>
    <t>MED/23</t>
  </si>
  <si>
    <t>Parravicini Roberto</t>
  </si>
  <si>
    <t>Prova di tirocinio 2° anno</t>
  </si>
  <si>
    <t>Orlandini Donatella</t>
  </si>
  <si>
    <t>Badiali Gian Luca</t>
  </si>
  <si>
    <t>MALATTIE DELL'APPARATO CARDIOVASCOLARE II DIAGNOSTICA PER IMMAGINI</t>
  </si>
  <si>
    <t>Emodinamica</t>
  </si>
  <si>
    <t>Tecniche di fisiopatologia cardiocircolatoria</t>
  </si>
  <si>
    <t>Ecocardiografia II</t>
  </si>
  <si>
    <t>Radiologia</t>
  </si>
  <si>
    <t>MED/36</t>
  </si>
  <si>
    <t>Ligabue Guido</t>
  </si>
  <si>
    <t>Medicina nucleare</t>
  </si>
  <si>
    <t>Franceschetto Antonella</t>
  </si>
  <si>
    <t>CARDIOCHIRURGIA, CHIRURGIA TORACICA</t>
  </si>
  <si>
    <t>Cardiochirurgia 2</t>
  </si>
  <si>
    <t>Benassi Filippo</t>
  </si>
  <si>
    <t>Tecniche di perfusione 2</t>
  </si>
  <si>
    <t>Zonta Antonella</t>
  </si>
  <si>
    <t>Chirurgia toracica</t>
  </si>
  <si>
    <t>MED/21</t>
  </si>
  <si>
    <t>Stefani Alessandro</t>
  </si>
  <si>
    <t>Scienze interdisciplinari cliniche</t>
  </si>
  <si>
    <t>SCIENZE CARDIO-ANGIOLOGICHE II</t>
  </si>
  <si>
    <t>Angiologia</t>
  </si>
  <si>
    <t>Mattioli Anna Vittoria</t>
  </si>
  <si>
    <t>Chirurgia vascolare</t>
  </si>
  <si>
    <t>MED/22</t>
  </si>
  <si>
    <t>Lonardi Roberto</t>
  </si>
  <si>
    <t>CARDIOCHIRURGIA PEDIATRICA</t>
  </si>
  <si>
    <t>Cardiochirurgia pediatrica</t>
  </si>
  <si>
    <t>CEC pediatrica</t>
  </si>
  <si>
    <t>MEDICINA LEGALE</t>
  </si>
  <si>
    <t>Medicina legale</t>
  </si>
  <si>
    <t>MED/43</t>
  </si>
  <si>
    <t>De Fazio Giovanna Laura</t>
  </si>
  <si>
    <t>Prova di tirocinio III anno</t>
  </si>
  <si>
    <t>PROVA FINALE</t>
  </si>
  <si>
    <t>Prova finale</t>
  </si>
  <si>
    <t xml:space="preserve">CdS in </t>
    <phoneticPr fontId="7" type="noConversion"/>
  </si>
  <si>
    <t>ore docente (calcolate sul numero di gruppi)</t>
    <phoneticPr fontId="7" type="noConversion"/>
  </si>
  <si>
    <t>SSD modulo</t>
    <phoneticPr fontId="7" type="noConversion"/>
  </si>
  <si>
    <t>esercitazioni / laboratori / seminari</t>
    <phoneticPr fontId="7" type="noConversion"/>
  </si>
  <si>
    <t>ore TIR C</t>
    <phoneticPr fontId="7" type="noConversion"/>
  </si>
  <si>
    <t>M-PSI/01</t>
  </si>
  <si>
    <t>Migaldi Mario</t>
  </si>
  <si>
    <t>Donatella Orlandini</t>
  </si>
  <si>
    <t>Scienze Medico Chirurgiche</t>
  </si>
  <si>
    <t>Laboratorii professionali dello specifico SSD</t>
  </si>
  <si>
    <t>Gelmini Roberta</t>
  </si>
  <si>
    <t xml:space="preserve"> TIROCINIO 1° ANNO</t>
  </si>
  <si>
    <t>TIROCINIO 2° ANNO</t>
  </si>
  <si>
    <t>TIROCINIO III ANNO</t>
  </si>
  <si>
    <t>Zaffe Davide</t>
  </si>
  <si>
    <t>Rovesti Sergio</t>
  </si>
  <si>
    <t>CFU</t>
  </si>
  <si>
    <t>1 CFU lezione frontale = 8 ore</t>
  </si>
  <si>
    <t>1 CFU tirocinio = 25 ore</t>
  </si>
  <si>
    <t>totale ore docente</t>
    <phoneticPr fontId="1" type="noConversion"/>
  </si>
  <si>
    <t>TIR C coeff. orario</t>
    <phoneticPr fontId="1" type="noConversion"/>
  </si>
  <si>
    <t>TIR A coeff. orario</t>
    <phoneticPr fontId="1" type="noConversion"/>
  </si>
  <si>
    <t>CdS in TFCPC</t>
  </si>
  <si>
    <t>TFCPC,OST</t>
  </si>
  <si>
    <t xml:space="preserve"> TLB, TRMIR, ID, DIET</t>
  </si>
  <si>
    <t>Mapelli Jonathan</t>
  </si>
  <si>
    <t xml:space="preserve">TLB TRMIR </t>
  </si>
  <si>
    <t>Carra Serena</t>
  </si>
  <si>
    <t>BIO/11</t>
  </si>
  <si>
    <t>DIET????</t>
  </si>
  <si>
    <t xml:space="preserve"> TFCP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</si>
</sst>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7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rgb="FF3B3B3B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theme="1"/>
      <name val="Arial"/>
      <family val="2"/>
    </font>
    <font>
      <sz val="18"/>
      <color indexed="7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/>
    <xf numFmtId="0" fontId="3" fillId="4" borderId="0" xfId="0" applyFont="1" applyFill="1"/>
    <xf numFmtId="0" fontId="9" fillId="0" borderId="0" xfId="0" applyFont="1"/>
    <xf numFmtId="0" fontId="1" fillId="0" borderId="0" xfId="0" applyFont="1" applyFill="1"/>
    <xf numFmtId="0" fontId="3" fillId="0" borderId="0" xfId="0" applyFont="1" applyFill="1"/>
    <xf numFmtId="0" fontId="1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1" fillId="0" borderId="0" xfId="0" applyFont="1"/>
    <xf numFmtId="0" fontId="10" fillId="0" borderId="0" xfId="0" applyFont="1"/>
    <xf numFmtId="0" fontId="17" fillId="0" borderId="0" xfId="0" applyFont="1"/>
    <xf numFmtId="0" fontId="16" fillId="0" borderId="0" xfId="0" applyFont="1"/>
    <xf numFmtId="0" fontId="0" fillId="0" borderId="0" xfId="0" applyFont="1"/>
    <xf numFmtId="0" fontId="13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7" borderId="1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2" fillId="7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3" fillId="7" borderId="4" xfId="0" applyFont="1" applyFill="1" applyBorder="1" applyAlignment="1">
      <alignment horizontal="left" vertical="top"/>
    </xf>
    <xf numFmtId="0" fontId="12" fillId="2" borderId="4" xfId="1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0" borderId="6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vertical="top"/>
    </xf>
    <xf numFmtId="0" fontId="13" fillId="2" borderId="5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/>
    </xf>
    <xf numFmtId="0" fontId="12" fillId="0" borderId="5" xfId="0" applyFont="1" applyBorder="1" applyAlignment="1">
      <alignment horizontal="left" vertical="top" wrapText="1"/>
    </xf>
    <xf numFmtId="0" fontId="12" fillId="7" borderId="0" xfId="0" applyFont="1" applyFill="1" applyAlignment="1">
      <alignment horizontal="left" vertical="top"/>
    </xf>
    <xf numFmtId="0" fontId="16" fillId="7" borderId="1" xfId="0" applyFont="1" applyFill="1" applyBorder="1" applyAlignment="1">
      <alignment horizontal="left" vertical="top" wrapText="1"/>
    </xf>
    <xf numFmtId="0" fontId="12" fillId="8" borderId="4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top"/>
    </xf>
    <xf numFmtId="0" fontId="15" fillId="7" borderId="1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8" fillId="0" borderId="9" xfId="0" applyFont="1" applyBorder="1"/>
    <xf numFmtId="0" fontId="19" fillId="0" borderId="0" xfId="0" applyFont="1"/>
    <xf numFmtId="0" fontId="19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justify" vertical="center"/>
    </xf>
    <xf numFmtId="0" fontId="18" fillId="5" borderId="1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justify" vertical="center"/>
    </xf>
    <xf numFmtId="0" fontId="18" fillId="6" borderId="1" xfId="0" applyFont="1" applyFill="1" applyBorder="1" applyAlignment="1">
      <alignment horizontal="justify" vertical="center"/>
    </xf>
    <xf numFmtId="0" fontId="19" fillId="6" borderId="1" xfId="0" applyFont="1" applyFill="1" applyBorder="1" applyAlignment="1">
      <alignment horizontal="justify" vertical="center"/>
    </xf>
    <xf numFmtId="0" fontId="19" fillId="4" borderId="1" xfId="0" applyFont="1" applyFill="1" applyBorder="1"/>
    <xf numFmtId="0" fontId="20" fillId="4" borderId="3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2" fillId="7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21" fillId="7" borderId="1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19" fillId="7" borderId="1" xfId="0" applyFont="1" applyFill="1" applyBorder="1" applyAlignment="1">
      <alignment horizontal="left" vertical="top" wrapText="1"/>
    </xf>
    <xf numFmtId="0" fontId="21" fillId="7" borderId="6" xfId="0" applyFont="1" applyFill="1" applyBorder="1" applyAlignment="1">
      <alignment horizontal="left" vertical="top"/>
    </xf>
    <xf numFmtId="0" fontId="19" fillId="0" borderId="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/>
    </xf>
    <xf numFmtId="0" fontId="22" fillId="7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/>
    </xf>
    <xf numFmtId="0" fontId="19" fillId="7" borderId="6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1"/>
  <sheetViews>
    <sheetView showRuler="0" topLeftCell="F1" zoomScale="60" zoomScaleNormal="60" workbookViewId="0">
      <selection activeCell="G12" sqref="A12:XFD12"/>
    </sheetView>
  </sheetViews>
  <sheetFormatPr defaultColWidth="11.42578125" defaultRowHeight="12.75" x14ac:dyDescent="0.2"/>
  <cols>
    <col min="1" max="1" width="9.7109375" customWidth="1"/>
    <col min="2" max="2" width="10.42578125" customWidth="1"/>
    <col min="3" max="3" width="53.7109375" customWidth="1"/>
    <col min="4" max="4" width="33.7109375" customWidth="1"/>
    <col min="6" max="6" width="40.42578125" customWidth="1"/>
    <col min="7" max="7" width="12.85546875" customWidth="1"/>
    <col min="8" max="8" width="19" customWidth="1"/>
    <col min="9" max="9" width="6.28515625" customWidth="1"/>
    <col min="10" max="10" width="7.85546875" customWidth="1"/>
    <col min="13" max="13" width="11.140625" customWidth="1"/>
    <col min="14" max="14" width="7.28515625" customWidth="1"/>
    <col min="15" max="15" width="9" customWidth="1"/>
    <col min="16" max="16" width="7.7109375" customWidth="1"/>
    <col min="17" max="17" width="9" customWidth="1"/>
    <col min="18" max="18" width="7.42578125" customWidth="1"/>
    <col min="19" max="19" width="8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46.140625" customWidth="1"/>
    <col min="31" max="31" width="31.28515625" customWidth="1"/>
  </cols>
  <sheetData>
    <row r="1" spans="1:62" ht="27" customHeight="1" x14ac:dyDescent="0.25">
      <c r="A1" s="14" t="s">
        <v>56</v>
      </c>
    </row>
    <row r="2" spans="1:62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79" t="s">
        <v>57</v>
      </c>
      <c r="N2" s="80"/>
      <c r="O2" s="80"/>
      <c r="P2" s="80"/>
      <c r="Q2" s="80"/>
      <c r="R2" s="80"/>
      <c r="S2" s="81"/>
      <c r="T2" s="9"/>
      <c r="U2" s="9"/>
      <c r="V2" s="9"/>
      <c r="W2" s="9"/>
      <c r="X2" s="9"/>
      <c r="Y2" s="9"/>
      <c r="Z2" s="9"/>
      <c r="AA2" s="9"/>
      <c r="AB2" s="9"/>
      <c r="AC2" s="9"/>
      <c r="AD2" s="74" t="s">
        <v>58</v>
      </c>
      <c r="AE2" s="75"/>
      <c r="AF2" s="11"/>
      <c r="AG2" s="11"/>
      <c r="AH2" s="11"/>
      <c r="AI2" s="11"/>
      <c r="AJ2" s="11"/>
    </row>
    <row r="3" spans="1:62" ht="33.75" x14ac:dyDescent="0.2">
      <c r="A3" s="17" t="s">
        <v>59</v>
      </c>
      <c r="B3" s="18" t="s">
        <v>60</v>
      </c>
      <c r="C3" s="19" t="s">
        <v>61</v>
      </c>
      <c r="D3" s="19" t="s">
        <v>62</v>
      </c>
      <c r="E3" s="19" t="s">
        <v>63</v>
      </c>
      <c r="F3" s="19" t="s">
        <v>64</v>
      </c>
      <c r="G3" s="19" t="s">
        <v>65</v>
      </c>
      <c r="H3" s="19" t="s">
        <v>5</v>
      </c>
      <c r="I3" s="19" t="s">
        <v>3</v>
      </c>
      <c r="J3" s="19" t="s">
        <v>66</v>
      </c>
      <c r="K3" s="19" t="s">
        <v>4</v>
      </c>
      <c r="L3" s="19" t="s">
        <v>67</v>
      </c>
      <c r="M3" s="19" t="s">
        <v>55</v>
      </c>
      <c r="N3" s="19" t="s">
        <v>68</v>
      </c>
      <c r="O3" s="24" t="s">
        <v>69</v>
      </c>
      <c r="P3" s="19" t="s">
        <v>70</v>
      </c>
      <c r="Q3" s="24" t="s">
        <v>71</v>
      </c>
      <c r="R3" s="19" t="s">
        <v>72</v>
      </c>
      <c r="S3" s="25" t="s">
        <v>73</v>
      </c>
      <c r="T3" s="24" t="s">
        <v>74</v>
      </c>
      <c r="U3" s="19" t="s">
        <v>6</v>
      </c>
      <c r="V3" s="19" t="s">
        <v>75</v>
      </c>
      <c r="W3" s="19" t="s">
        <v>76</v>
      </c>
      <c r="X3" s="19" t="s">
        <v>77</v>
      </c>
      <c r="Y3" s="19" t="s">
        <v>78</v>
      </c>
      <c r="Z3" s="19" t="s">
        <v>79</v>
      </c>
      <c r="AA3" s="19" t="s">
        <v>80</v>
      </c>
      <c r="AB3" s="19" t="s">
        <v>81</v>
      </c>
      <c r="AC3" s="18" t="s">
        <v>47</v>
      </c>
      <c r="AD3" s="17" t="s">
        <v>82</v>
      </c>
      <c r="AE3" s="17" t="s">
        <v>83</v>
      </c>
      <c r="AF3" s="11"/>
      <c r="AG3" s="11"/>
      <c r="AH3" s="11"/>
      <c r="AI3" s="11"/>
      <c r="AJ3" s="11"/>
    </row>
    <row r="4" spans="1:62" s="13" customFormat="1" ht="15.75" x14ac:dyDescent="0.2">
      <c r="A4" s="12"/>
      <c r="B4" s="76" t="s">
        <v>84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8"/>
      <c r="AD4" s="12"/>
      <c r="AE4" s="12"/>
      <c r="AF4" s="15"/>
      <c r="AG4" s="15"/>
      <c r="AH4" s="15"/>
      <c r="AI4" s="15"/>
      <c r="AJ4" s="15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s="36" customFormat="1" ht="15.95" customHeight="1" x14ac:dyDescent="0.2">
      <c r="A5" s="68">
        <v>1</v>
      </c>
      <c r="B5" s="82">
        <v>1</v>
      </c>
      <c r="C5" s="85" t="s">
        <v>85</v>
      </c>
      <c r="D5" s="31" t="s">
        <v>86</v>
      </c>
      <c r="E5" s="37" t="s">
        <v>87</v>
      </c>
      <c r="F5" s="67" t="s">
        <v>88</v>
      </c>
      <c r="G5" s="37"/>
      <c r="H5" s="37"/>
      <c r="I5" s="31"/>
      <c r="J5" s="37" t="s">
        <v>89</v>
      </c>
      <c r="K5" s="31"/>
      <c r="L5" s="31">
        <v>16</v>
      </c>
      <c r="M5" s="31"/>
      <c r="N5" s="32"/>
      <c r="O5" s="32">
        <f>SUM(N5)</f>
        <v>0</v>
      </c>
      <c r="P5" s="32"/>
      <c r="Q5" s="32">
        <f>P5*0.5</f>
        <v>0</v>
      </c>
      <c r="R5" s="32"/>
      <c r="S5" s="32">
        <f>R6*0.1</f>
        <v>0</v>
      </c>
      <c r="T5" s="33">
        <f>SUM(Q5+O5+M5+L5)</f>
        <v>16</v>
      </c>
      <c r="U5" s="82">
        <v>64</v>
      </c>
      <c r="V5" s="34">
        <v>8</v>
      </c>
      <c r="W5" s="32">
        <v>2</v>
      </c>
      <c r="X5" s="32"/>
      <c r="Y5" s="32"/>
      <c r="Z5" s="32"/>
      <c r="AA5" s="32"/>
      <c r="AB5" s="32"/>
      <c r="AC5" s="71" t="s">
        <v>90</v>
      </c>
      <c r="AD5" s="47"/>
      <c r="AE5" s="47"/>
    </row>
    <row r="6" spans="1:62" s="36" customFormat="1" ht="15" x14ac:dyDescent="0.2">
      <c r="A6" s="69"/>
      <c r="B6" s="83"/>
      <c r="C6" s="86"/>
      <c r="D6" s="31" t="s">
        <v>93</v>
      </c>
      <c r="E6" s="31" t="s">
        <v>94</v>
      </c>
      <c r="F6" s="31" t="s">
        <v>95</v>
      </c>
      <c r="G6" s="31" t="s">
        <v>94</v>
      </c>
      <c r="H6" s="31" t="s">
        <v>96</v>
      </c>
      <c r="I6" s="31" t="s">
        <v>97</v>
      </c>
      <c r="J6" s="31"/>
      <c r="K6" s="37" t="s">
        <v>98</v>
      </c>
      <c r="L6" s="31">
        <v>16</v>
      </c>
      <c r="M6" s="31"/>
      <c r="N6" s="38"/>
      <c r="O6" s="32">
        <f t="shared" ref="O6:O22" si="0">SUM(N6)</f>
        <v>0</v>
      </c>
      <c r="P6" s="32"/>
      <c r="Q6" s="32">
        <f t="shared" ref="Q6:Q25" si="1">P6*0.5</f>
        <v>0</v>
      </c>
      <c r="R6" s="32"/>
      <c r="S6" s="32">
        <f>R7*0.1</f>
        <v>0</v>
      </c>
      <c r="T6" s="33">
        <f>SUM(S5+Q6+O6+M6+L6)</f>
        <v>16</v>
      </c>
      <c r="U6" s="83"/>
      <c r="V6" s="34"/>
      <c r="W6" s="32">
        <v>2</v>
      </c>
      <c r="X6" s="32"/>
      <c r="Y6" s="32"/>
      <c r="Z6" s="32"/>
      <c r="AA6" s="32"/>
      <c r="AB6" s="32"/>
      <c r="AC6" s="73"/>
      <c r="AD6" s="35" t="s">
        <v>99</v>
      </c>
      <c r="AE6" s="35" t="s">
        <v>336</v>
      </c>
    </row>
    <row r="7" spans="1:62" s="36" customFormat="1" ht="15" x14ac:dyDescent="0.2">
      <c r="A7" s="69"/>
      <c r="B7" s="83"/>
      <c r="C7" s="86"/>
      <c r="D7" s="68" t="s">
        <v>100</v>
      </c>
      <c r="E7" s="31" t="s">
        <v>101</v>
      </c>
      <c r="F7" s="31" t="s">
        <v>102</v>
      </c>
      <c r="G7" s="37" t="s">
        <v>103</v>
      </c>
      <c r="H7" s="36" t="s">
        <v>104</v>
      </c>
      <c r="I7" s="35" t="s">
        <v>105</v>
      </c>
      <c r="J7" s="31"/>
      <c r="K7" s="37"/>
      <c r="L7" s="32">
        <v>8</v>
      </c>
      <c r="M7" s="31"/>
      <c r="O7" s="32">
        <f t="shared" si="0"/>
        <v>0</v>
      </c>
      <c r="P7" s="34"/>
      <c r="Q7" s="32">
        <f t="shared" si="1"/>
        <v>0</v>
      </c>
      <c r="R7" s="34"/>
      <c r="S7" s="32">
        <f t="shared" ref="S7:S25" si="2">R7*0.1</f>
        <v>0</v>
      </c>
      <c r="T7" s="33">
        <f>SUM(S7+Q7+O7+M7+L7)</f>
        <v>8</v>
      </c>
      <c r="U7" s="83"/>
      <c r="V7" s="34"/>
      <c r="W7" s="32">
        <v>1</v>
      </c>
      <c r="X7" s="34"/>
      <c r="Y7" s="34"/>
      <c r="Z7" s="34"/>
      <c r="AA7" s="34"/>
      <c r="AB7" s="34"/>
      <c r="AC7" s="73"/>
      <c r="AD7" s="35" t="s">
        <v>91</v>
      </c>
      <c r="AE7" s="35" t="s">
        <v>92</v>
      </c>
    </row>
    <row r="8" spans="1:62" s="36" customFormat="1" ht="15.95" customHeight="1" x14ac:dyDescent="0.2">
      <c r="A8" s="69"/>
      <c r="B8" s="83"/>
      <c r="C8" s="86"/>
      <c r="D8" s="70"/>
      <c r="E8" s="31" t="s">
        <v>101</v>
      </c>
      <c r="F8" s="41" t="s">
        <v>106</v>
      </c>
      <c r="G8" s="37" t="s">
        <v>103</v>
      </c>
      <c r="H8" s="31" t="s">
        <v>104</v>
      </c>
      <c r="I8" s="48" t="s">
        <v>107</v>
      </c>
      <c r="J8" s="31"/>
      <c r="K8" s="31"/>
      <c r="L8" s="31">
        <v>8</v>
      </c>
      <c r="M8" s="31"/>
      <c r="N8" s="49"/>
      <c r="O8" s="32">
        <f t="shared" si="0"/>
        <v>0</v>
      </c>
      <c r="P8" s="32"/>
      <c r="Q8" s="32">
        <f t="shared" si="1"/>
        <v>0</v>
      </c>
      <c r="R8" s="32"/>
      <c r="S8" s="32">
        <f t="shared" si="2"/>
        <v>0</v>
      </c>
      <c r="T8" s="33">
        <f t="shared" ref="T8:T25" si="3">SUM(S8+Q8+N8+M8+L8)</f>
        <v>8</v>
      </c>
      <c r="U8" s="83"/>
      <c r="V8" s="34"/>
      <c r="W8" s="32">
        <v>1</v>
      </c>
      <c r="X8" s="32"/>
      <c r="Y8" s="32"/>
      <c r="Z8" s="32"/>
      <c r="AA8" s="32"/>
      <c r="AB8" s="32"/>
      <c r="AC8" s="72"/>
      <c r="AD8" s="35" t="s">
        <v>91</v>
      </c>
      <c r="AE8" s="35" t="s">
        <v>92</v>
      </c>
    </row>
    <row r="9" spans="1:62" s="36" customFormat="1" ht="15.95" customHeight="1" x14ac:dyDescent="0.2">
      <c r="A9" s="69"/>
      <c r="B9" s="83"/>
      <c r="C9" s="87"/>
      <c r="D9" s="35" t="s">
        <v>108</v>
      </c>
      <c r="E9" s="31" t="s">
        <v>103</v>
      </c>
      <c r="F9" s="41" t="s">
        <v>109</v>
      </c>
      <c r="G9" s="31" t="s">
        <v>103</v>
      </c>
      <c r="H9" s="31" t="s">
        <v>110</v>
      </c>
      <c r="I9" s="48" t="s">
        <v>107</v>
      </c>
      <c r="J9" s="31"/>
      <c r="K9" s="31"/>
      <c r="L9" s="31">
        <v>16</v>
      </c>
      <c r="M9" s="31"/>
      <c r="N9" s="49"/>
      <c r="O9" s="32">
        <f t="shared" si="0"/>
        <v>0</v>
      </c>
      <c r="P9" s="35"/>
      <c r="Q9" s="32">
        <f t="shared" si="1"/>
        <v>0</v>
      </c>
      <c r="R9" s="35"/>
      <c r="S9" s="32">
        <f t="shared" si="2"/>
        <v>0</v>
      </c>
      <c r="T9" s="33">
        <f t="shared" si="3"/>
        <v>16</v>
      </c>
      <c r="U9" s="84"/>
      <c r="V9" s="42"/>
      <c r="W9" s="35"/>
      <c r="X9" s="35">
        <v>2</v>
      </c>
      <c r="Y9" s="35"/>
      <c r="Z9" s="35"/>
      <c r="AA9" s="35"/>
      <c r="AB9" s="35"/>
      <c r="AC9" s="41" t="s">
        <v>111</v>
      </c>
      <c r="AD9" s="47"/>
      <c r="AE9" s="47"/>
    </row>
    <row r="10" spans="1:62" s="36" customFormat="1" ht="15" x14ac:dyDescent="0.2">
      <c r="A10" s="69"/>
      <c r="B10" s="83"/>
      <c r="C10" s="68" t="s">
        <v>112</v>
      </c>
      <c r="D10" s="35" t="s">
        <v>113</v>
      </c>
      <c r="E10" s="31" t="s">
        <v>114</v>
      </c>
      <c r="F10" s="64" t="s">
        <v>88</v>
      </c>
      <c r="G10" s="37" t="s">
        <v>114</v>
      </c>
      <c r="H10" s="31"/>
      <c r="I10" s="48"/>
      <c r="J10" s="31"/>
      <c r="K10" s="31"/>
      <c r="L10" s="31">
        <v>16</v>
      </c>
      <c r="M10" s="31"/>
      <c r="N10" s="49"/>
      <c r="O10" s="32">
        <f t="shared" si="0"/>
        <v>0</v>
      </c>
      <c r="P10" s="32"/>
      <c r="Q10" s="32">
        <f t="shared" si="1"/>
        <v>0</v>
      </c>
      <c r="R10" s="32"/>
      <c r="S10" s="32">
        <f t="shared" si="2"/>
        <v>0</v>
      </c>
      <c r="T10" s="33">
        <f t="shared" si="3"/>
        <v>16</v>
      </c>
      <c r="U10" s="68">
        <v>32</v>
      </c>
      <c r="V10" s="34">
        <v>4</v>
      </c>
      <c r="W10" s="32">
        <v>2</v>
      </c>
      <c r="X10" s="32"/>
      <c r="Y10" s="32"/>
      <c r="Z10" s="32"/>
      <c r="AA10" s="32"/>
      <c r="AB10" s="32"/>
      <c r="AC10" s="71" t="s">
        <v>116</v>
      </c>
      <c r="AD10" s="35"/>
      <c r="AE10" s="35"/>
    </row>
    <row r="11" spans="1:62" s="36" customFormat="1" ht="15" x14ac:dyDescent="0.2">
      <c r="A11" s="69"/>
      <c r="B11" s="83"/>
      <c r="C11" s="70"/>
      <c r="D11" s="35" t="s">
        <v>118</v>
      </c>
      <c r="E11" s="31" t="s">
        <v>119</v>
      </c>
      <c r="F11" s="41" t="s">
        <v>339</v>
      </c>
      <c r="G11" s="31" t="s">
        <v>340</v>
      </c>
      <c r="H11" s="31" t="s">
        <v>120</v>
      </c>
      <c r="I11" s="48" t="s">
        <v>97</v>
      </c>
      <c r="J11" s="31" t="s">
        <v>89</v>
      </c>
      <c r="K11" s="31"/>
      <c r="L11" s="31">
        <v>16</v>
      </c>
      <c r="M11" s="31"/>
      <c r="N11" s="49"/>
      <c r="O11" s="32">
        <f t="shared" si="0"/>
        <v>0</v>
      </c>
      <c r="P11" s="31"/>
      <c r="Q11" s="32">
        <f t="shared" si="1"/>
        <v>0</v>
      </c>
      <c r="R11" s="31"/>
      <c r="S11" s="32">
        <f t="shared" si="2"/>
        <v>0</v>
      </c>
      <c r="T11" s="33">
        <f t="shared" si="3"/>
        <v>16</v>
      </c>
      <c r="U11" s="70"/>
      <c r="V11" s="43"/>
      <c r="W11" s="31">
        <v>2</v>
      </c>
      <c r="X11" s="31"/>
      <c r="Y11" s="31"/>
      <c r="Z11" s="31"/>
      <c r="AA11" s="31"/>
      <c r="AB11" s="31"/>
      <c r="AC11" s="73"/>
      <c r="AD11" s="35" t="s">
        <v>121</v>
      </c>
      <c r="AE11" s="35" t="s">
        <v>122</v>
      </c>
    </row>
    <row r="12" spans="1:62" s="36" customFormat="1" ht="15.75" customHeight="1" x14ac:dyDescent="0.2">
      <c r="A12" s="69"/>
      <c r="B12" s="83"/>
      <c r="C12" s="68" t="s">
        <v>123</v>
      </c>
      <c r="D12" s="35" t="s">
        <v>124</v>
      </c>
      <c r="E12" s="31" t="s">
        <v>125</v>
      </c>
      <c r="F12" s="39" t="s">
        <v>126</v>
      </c>
      <c r="G12" s="31" t="s">
        <v>125</v>
      </c>
      <c r="H12" s="31" t="s">
        <v>127</v>
      </c>
      <c r="I12" s="48" t="s">
        <v>97</v>
      </c>
      <c r="J12" s="31"/>
      <c r="K12" s="31"/>
      <c r="L12" s="31">
        <v>16</v>
      </c>
      <c r="M12" s="31"/>
      <c r="N12" s="49"/>
      <c r="O12" s="32">
        <f t="shared" si="0"/>
        <v>0</v>
      </c>
      <c r="P12" s="31"/>
      <c r="Q12" s="32">
        <f t="shared" si="1"/>
        <v>0</v>
      </c>
      <c r="R12" s="31"/>
      <c r="S12" s="32">
        <f t="shared" si="2"/>
        <v>0</v>
      </c>
      <c r="T12" s="33">
        <f t="shared" si="3"/>
        <v>16</v>
      </c>
      <c r="U12" s="68">
        <v>40</v>
      </c>
      <c r="V12" s="43">
        <v>5</v>
      </c>
      <c r="W12" s="31">
        <v>2</v>
      </c>
      <c r="X12" s="31"/>
      <c r="Y12" s="31"/>
      <c r="Z12" s="31"/>
      <c r="AA12" s="31"/>
      <c r="AB12" s="31"/>
      <c r="AC12" s="73"/>
      <c r="AD12" s="35" t="s">
        <v>99</v>
      </c>
      <c r="AE12" s="66" t="s">
        <v>341</v>
      </c>
    </row>
    <row r="13" spans="1:62" s="36" customFormat="1" ht="15" x14ac:dyDescent="0.2">
      <c r="A13" s="69"/>
      <c r="B13" s="84"/>
      <c r="C13" s="70"/>
      <c r="D13" s="35" t="s">
        <v>128</v>
      </c>
      <c r="E13" s="31" t="s">
        <v>129</v>
      </c>
      <c r="F13" s="39" t="s">
        <v>326</v>
      </c>
      <c r="G13" s="31" t="s">
        <v>129</v>
      </c>
      <c r="H13" s="31" t="s">
        <v>120</v>
      </c>
      <c r="I13" s="48" t="s">
        <v>97</v>
      </c>
      <c r="J13" s="37" t="s">
        <v>89</v>
      </c>
      <c r="K13" s="31"/>
      <c r="L13" s="31">
        <v>24</v>
      </c>
      <c r="M13" s="31"/>
      <c r="N13" s="49"/>
      <c r="O13" s="32">
        <f t="shared" si="0"/>
        <v>0</v>
      </c>
      <c r="P13" s="32"/>
      <c r="Q13" s="32">
        <f t="shared" si="1"/>
        <v>0</v>
      </c>
      <c r="R13" s="32"/>
      <c r="S13" s="32">
        <f t="shared" si="2"/>
        <v>0</v>
      </c>
      <c r="T13" s="33">
        <f t="shared" si="3"/>
        <v>24</v>
      </c>
      <c r="U13" s="70"/>
      <c r="V13" s="34"/>
      <c r="W13" s="32">
        <v>3</v>
      </c>
      <c r="X13" s="32"/>
      <c r="Y13" s="32"/>
      <c r="Z13" s="32"/>
      <c r="AA13" s="32"/>
      <c r="AB13" s="32"/>
      <c r="AC13" s="72"/>
      <c r="AD13" s="47" t="s">
        <v>257</v>
      </c>
      <c r="AE13" s="47" t="s">
        <v>335</v>
      </c>
    </row>
    <row r="14" spans="1:62" s="36" customFormat="1" ht="15.95" customHeight="1" x14ac:dyDescent="0.2">
      <c r="A14" s="69"/>
      <c r="B14" s="82">
        <v>2</v>
      </c>
      <c r="C14" s="35" t="s">
        <v>130</v>
      </c>
      <c r="D14" s="35" t="s">
        <v>131</v>
      </c>
      <c r="E14" s="31" t="s">
        <v>132</v>
      </c>
      <c r="F14" s="41" t="s">
        <v>133</v>
      </c>
      <c r="G14" s="31" t="s">
        <v>132</v>
      </c>
      <c r="H14" s="36" t="s">
        <v>134</v>
      </c>
      <c r="I14" s="48" t="s">
        <v>107</v>
      </c>
      <c r="J14" s="31" t="s">
        <v>89</v>
      </c>
      <c r="K14" s="31"/>
      <c r="L14" s="31">
        <v>24</v>
      </c>
      <c r="M14" s="31"/>
      <c r="N14" s="49"/>
      <c r="O14" s="32">
        <f t="shared" si="0"/>
        <v>0</v>
      </c>
      <c r="P14" s="32"/>
      <c r="Q14" s="32">
        <f t="shared" si="1"/>
        <v>0</v>
      </c>
      <c r="R14" s="32"/>
      <c r="S14" s="32">
        <f t="shared" si="2"/>
        <v>0</v>
      </c>
      <c r="T14" s="33">
        <f t="shared" si="3"/>
        <v>24</v>
      </c>
      <c r="U14" s="35">
        <v>24</v>
      </c>
      <c r="V14" s="34">
        <v>3</v>
      </c>
      <c r="W14" s="32"/>
      <c r="X14" s="32"/>
      <c r="Y14" s="32"/>
      <c r="Z14" s="32"/>
      <c r="AA14" s="32">
        <v>3</v>
      </c>
      <c r="AB14" s="32"/>
      <c r="AC14" s="46" t="s">
        <v>135</v>
      </c>
      <c r="AD14" s="35" t="s">
        <v>117</v>
      </c>
      <c r="AE14" s="35" t="s">
        <v>136</v>
      </c>
    </row>
    <row r="15" spans="1:62" s="36" customFormat="1" ht="15.95" customHeight="1" x14ac:dyDescent="0.2">
      <c r="A15" s="69"/>
      <c r="B15" s="83"/>
      <c r="C15" s="68" t="s">
        <v>137</v>
      </c>
      <c r="D15" s="35" t="s">
        <v>138</v>
      </c>
      <c r="E15" s="37" t="s">
        <v>139</v>
      </c>
      <c r="F15" s="41" t="s">
        <v>140</v>
      </c>
      <c r="G15" s="37" t="s">
        <v>139</v>
      </c>
      <c r="H15" s="31" t="s">
        <v>127</v>
      </c>
      <c r="I15" s="48" t="s">
        <v>141</v>
      </c>
      <c r="J15" s="31"/>
      <c r="K15" s="31"/>
      <c r="L15" s="31">
        <v>16</v>
      </c>
      <c r="M15" s="31"/>
      <c r="N15" s="49"/>
      <c r="O15" s="32">
        <f t="shared" si="0"/>
        <v>0</v>
      </c>
      <c r="P15" s="32"/>
      <c r="Q15" s="32">
        <f t="shared" si="1"/>
        <v>0</v>
      </c>
      <c r="R15" s="32"/>
      <c r="S15" s="32">
        <f t="shared" si="2"/>
        <v>0</v>
      </c>
      <c r="T15" s="33">
        <f t="shared" si="3"/>
        <v>16</v>
      </c>
      <c r="U15" s="68">
        <v>32</v>
      </c>
      <c r="V15" s="34">
        <v>4</v>
      </c>
      <c r="W15" s="32"/>
      <c r="X15" s="32">
        <v>2</v>
      </c>
      <c r="Y15" s="32"/>
      <c r="Z15" s="32"/>
      <c r="AA15" s="32"/>
      <c r="AB15" s="32"/>
      <c r="AC15" s="46" t="s">
        <v>142</v>
      </c>
      <c r="AD15" s="35"/>
      <c r="AE15" s="35"/>
    </row>
    <row r="16" spans="1:62" s="36" customFormat="1" ht="15.95" customHeight="1" x14ac:dyDescent="0.2">
      <c r="A16" s="69"/>
      <c r="B16" s="83"/>
      <c r="C16" s="70"/>
      <c r="D16" s="35" t="s">
        <v>143</v>
      </c>
      <c r="E16" s="37" t="s">
        <v>317</v>
      </c>
      <c r="F16" s="41" t="s">
        <v>144</v>
      </c>
      <c r="G16" s="37" t="s">
        <v>317</v>
      </c>
      <c r="H16" s="31" t="s">
        <v>127</v>
      </c>
      <c r="I16" s="48" t="s">
        <v>141</v>
      </c>
      <c r="J16" s="31" t="s">
        <v>89</v>
      </c>
      <c r="K16" s="31"/>
      <c r="L16" s="31">
        <v>16</v>
      </c>
      <c r="M16" s="31"/>
      <c r="N16" s="49"/>
      <c r="O16" s="32">
        <f t="shared" si="0"/>
        <v>0</v>
      </c>
      <c r="P16" s="32"/>
      <c r="Q16" s="32">
        <f t="shared" si="1"/>
        <v>0</v>
      </c>
      <c r="R16" s="32"/>
      <c r="S16" s="32">
        <f t="shared" si="2"/>
        <v>0</v>
      </c>
      <c r="T16" s="33">
        <f t="shared" si="3"/>
        <v>16</v>
      </c>
      <c r="U16" s="70"/>
      <c r="V16" s="34"/>
      <c r="W16" s="32"/>
      <c r="X16" s="32">
        <v>2</v>
      </c>
      <c r="Y16" s="32"/>
      <c r="Z16" s="32"/>
      <c r="AA16" s="32"/>
      <c r="AB16" s="32"/>
      <c r="AC16" s="46" t="s">
        <v>145</v>
      </c>
      <c r="AD16" s="35"/>
      <c r="AE16" s="35"/>
    </row>
    <row r="17" spans="1:36" s="36" customFormat="1" ht="15.95" customHeight="1" x14ac:dyDescent="0.2">
      <c r="A17" s="69"/>
      <c r="B17" s="83"/>
      <c r="C17" s="68" t="s">
        <v>146</v>
      </c>
      <c r="D17" s="35" t="s">
        <v>147</v>
      </c>
      <c r="E17" s="31" t="s">
        <v>148</v>
      </c>
      <c r="F17" s="39" t="s">
        <v>327</v>
      </c>
      <c r="G17" s="31" t="s">
        <v>148</v>
      </c>
      <c r="H17" s="63" t="s">
        <v>96</v>
      </c>
      <c r="I17" s="48" t="s">
        <v>97</v>
      </c>
      <c r="J17" s="37" t="s">
        <v>89</v>
      </c>
      <c r="K17" s="31"/>
      <c r="L17" s="31">
        <v>16</v>
      </c>
      <c r="M17" s="31"/>
      <c r="N17" s="49"/>
      <c r="O17" s="32">
        <f t="shared" si="0"/>
        <v>0</v>
      </c>
      <c r="P17" s="32"/>
      <c r="Q17" s="32">
        <f t="shared" si="1"/>
        <v>0</v>
      </c>
      <c r="R17" s="32"/>
      <c r="S17" s="32">
        <f t="shared" si="2"/>
        <v>0</v>
      </c>
      <c r="T17" s="33">
        <f t="shared" si="3"/>
        <v>16</v>
      </c>
      <c r="U17" s="68">
        <v>48</v>
      </c>
      <c r="V17" s="34">
        <v>6</v>
      </c>
      <c r="W17" s="32"/>
      <c r="X17" s="32">
        <v>2</v>
      </c>
      <c r="Y17" s="32"/>
      <c r="Z17" s="32"/>
      <c r="AA17" s="32"/>
      <c r="AB17" s="32"/>
      <c r="AC17" s="71" t="s">
        <v>149</v>
      </c>
      <c r="AD17" s="47" t="s">
        <v>257</v>
      </c>
      <c r="AE17" s="47" t="s">
        <v>342</v>
      </c>
    </row>
    <row r="18" spans="1:36" s="36" customFormat="1" ht="15.95" customHeight="1" x14ac:dyDescent="0.2">
      <c r="A18" s="69"/>
      <c r="B18" s="83"/>
      <c r="C18" s="69"/>
      <c r="D18" s="35" t="s">
        <v>150</v>
      </c>
      <c r="E18" s="31" t="s">
        <v>151</v>
      </c>
      <c r="F18" s="41" t="s">
        <v>152</v>
      </c>
      <c r="G18" s="31" t="s">
        <v>151</v>
      </c>
      <c r="H18" s="31" t="s">
        <v>127</v>
      </c>
      <c r="I18" s="48" t="s">
        <v>141</v>
      </c>
      <c r="J18" s="31"/>
      <c r="K18" s="31"/>
      <c r="L18" s="31">
        <v>16</v>
      </c>
      <c r="M18" s="31"/>
      <c r="N18" s="49"/>
      <c r="O18" s="32">
        <f t="shared" si="0"/>
        <v>0</v>
      </c>
      <c r="P18" s="32"/>
      <c r="Q18" s="32">
        <f t="shared" si="1"/>
        <v>0</v>
      </c>
      <c r="R18" s="32"/>
      <c r="S18" s="32">
        <f t="shared" si="2"/>
        <v>0</v>
      </c>
      <c r="T18" s="33">
        <f t="shared" si="3"/>
        <v>16</v>
      </c>
      <c r="U18" s="69"/>
      <c r="V18" s="34"/>
      <c r="W18" s="32"/>
      <c r="X18" s="32">
        <v>2</v>
      </c>
      <c r="Y18" s="32"/>
      <c r="Z18" s="32"/>
      <c r="AA18" s="32"/>
      <c r="AB18" s="32"/>
      <c r="AC18" s="72"/>
      <c r="AD18" s="35"/>
      <c r="AE18" s="35"/>
    </row>
    <row r="19" spans="1:36" s="36" customFormat="1" ht="15" customHeight="1" x14ac:dyDescent="0.2">
      <c r="A19" s="69"/>
      <c r="B19" s="83"/>
      <c r="C19" s="70"/>
      <c r="D19" s="35" t="s">
        <v>153</v>
      </c>
      <c r="E19" s="31" t="s">
        <v>154</v>
      </c>
      <c r="F19" s="41" t="s">
        <v>155</v>
      </c>
      <c r="G19" s="31" t="s">
        <v>154</v>
      </c>
      <c r="H19" s="31" t="s">
        <v>127</v>
      </c>
      <c r="I19" s="48" t="s">
        <v>141</v>
      </c>
      <c r="J19" s="31"/>
      <c r="K19" s="31"/>
      <c r="L19" s="31">
        <v>16</v>
      </c>
      <c r="M19" s="31"/>
      <c r="N19" s="49"/>
      <c r="O19" s="32">
        <f t="shared" si="0"/>
        <v>0</v>
      </c>
      <c r="P19" s="32"/>
      <c r="Q19" s="32">
        <f t="shared" si="1"/>
        <v>0</v>
      </c>
      <c r="R19" s="32"/>
      <c r="S19" s="32">
        <f t="shared" si="2"/>
        <v>0</v>
      </c>
      <c r="T19" s="33">
        <f t="shared" si="3"/>
        <v>16</v>
      </c>
      <c r="U19" s="70"/>
      <c r="V19" s="34"/>
      <c r="W19" s="32"/>
      <c r="X19" s="32">
        <v>2</v>
      </c>
      <c r="Y19" s="32"/>
      <c r="Z19" s="32"/>
      <c r="AA19" s="32"/>
      <c r="AB19" s="32"/>
      <c r="AC19" s="46" t="s">
        <v>156</v>
      </c>
      <c r="AD19" s="35"/>
      <c r="AE19" s="35"/>
    </row>
    <row r="20" spans="1:36" s="36" customFormat="1" ht="15.95" customHeight="1" x14ac:dyDescent="0.2">
      <c r="A20" s="69"/>
      <c r="B20" s="83"/>
      <c r="C20" s="68" t="s">
        <v>157</v>
      </c>
      <c r="D20" s="35" t="s">
        <v>158</v>
      </c>
      <c r="E20" s="31" t="s">
        <v>159</v>
      </c>
      <c r="F20" s="39" t="s">
        <v>337</v>
      </c>
      <c r="G20" s="31" t="s">
        <v>159</v>
      </c>
      <c r="H20" s="31" t="s">
        <v>120</v>
      </c>
      <c r="I20" s="48" t="s">
        <v>107</v>
      </c>
      <c r="J20" s="31" t="s">
        <v>89</v>
      </c>
      <c r="K20" s="31"/>
      <c r="L20" s="31">
        <v>24</v>
      </c>
      <c r="M20" s="31"/>
      <c r="N20" s="49"/>
      <c r="O20" s="32">
        <f t="shared" si="0"/>
        <v>0</v>
      </c>
      <c r="P20" s="32"/>
      <c r="Q20" s="32">
        <f t="shared" si="1"/>
        <v>0</v>
      </c>
      <c r="R20" s="32"/>
      <c r="S20" s="32">
        <f t="shared" si="2"/>
        <v>0</v>
      </c>
      <c r="T20" s="33">
        <f t="shared" si="3"/>
        <v>24</v>
      </c>
      <c r="U20" s="68">
        <v>56</v>
      </c>
      <c r="V20" s="34">
        <v>7</v>
      </c>
      <c r="W20" s="32">
        <v>3</v>
      </c>
      <c r="X20" s="32"/>
      <c r="Y20" s="32"/>
      <c r="Z20" s="32"/>
      <c r="AA20" s="32"/>
      <c r="AB20" s="32"/>
      <c r="AC20" s="71" t="s">
        <v>116</v>
      </c>
      <c r="AD20" s="47" t="s">
        <v>99</v>
      </c>
      <c r="AE20" s="47" t="s">
        <v>338</v>
      </c>
    </row>
    <row r="21" spans="1:36" s="36" customFormat="1" ht="15.95" customHeight="1" x14ac:dyDescent="0.2">
      <c r="A21" s="69"/>
      <c r="B21" s="83"/>
      <c r="C21" s="69"/>
      <c r="D21" s="35" t="s">
        <v>160</v>
      </c>
      <c r="E21" s="31" t="s">
        <v>161</v>
      </c>
      <c r="F21" s="41" t="s">
        <v>162</v>
      </c>
      <c r="G21" s="31" t="s">
        <v>161</v>
      </c>
      <c r="H21" s="31" t="s">
        <v>163</v>
      </c>
      <c r="I21" s="48" t="s">
        <v>97</v>
      </c>
      <c r="J21" s="31"/>
      <c r="K21" s="31"/>
      <c r="L21" s="31">
        <v>24</v>
      </c>
      <c r="M21" s="31"/>
      <c r="N21" s="49"/>
      <c r="O21" s="32">
        <f t="shared" si="0"/>
        <v>0</v>
      </c>
      <c r="P21" s="32"/>
      <c r="Q21" s="32">
        <f t="shared" si="1"/>
        <v>0</v>
      </c>
      <c r="R21" s="32"/>
      <c r="S21" s="32">
        <f t="shared" si="2"/>
        <v>0</v>
      </c>
      <c r="T21" s="33">
        <f t="shared" si="3"/>
        <v>24</v>
      </c>
      <c r="U21" s="69"/>
      <c r="V21" s="34"/>
      <c r="W21" s="32">
        <v>3</v>
      </c>
      <c r="X21" s="32"/>
      <c r="Y21" s="32"/>
      <c r="Z21" s="32"/>
      <c r="AA21" s="32"/>
      <c r="AB21" s="32"/>
      <c r="AC21" s="72"/>
      <c r="AD21" s="47"/>
      <c r="AE21" s="47"/>
    </row>
    <row r="22" spans="1:36" s="36" customFormat="1" ht="15.95" customHeight="1" x14ac:dyDescent="0.2">
      <c r="A22" s="69"/>
      <c r="B22" s="83"/>
      <c r="C22" s="70"/>
      <c r="D22" s="35" t="s">
        <v>164</v>
      </c>
      <c r="E22" s="31" t="s">
        <v>165</v>
      </c>
      <c r="F22" s="39" t="s">
        <v>318</v>
      </c>
      <c r="G22" s="31" t="s">
        <v>165</v>
      </c>
      <c r="H22" s="31" t="s">
        <v>127</v>
      </c>
      <c r="I22" s="48" t="s">
        <v>107</v>
      </c>
      <c r="J22" s="31"/>
      <c r="K22" s="31"/>
      <c r="L22" s="31">
        <v>8</v>
      </c>
      <c r="M22" s="31"/>
      <c r="N22" s="49"/>
      <c r="O22" s="32">
        <f t="shared" si="0"/>
        <v>0</v>
      </c>
      <c r="P22" s="32"/>
      <c r="Q22" s="32">
        <f t="shared" si="1"/>
        <v>0</v>
      </c>
      <c r="R22" s="32"/>
      <c r="S22" s="32">
        <f t="shared" si="2"/>
        <v>0</v>
      </c>
      <c r="T22" s="33">
        <f t="shared" si="3"/>
        <v>8</v>
      </c>
      <c r="U22" s="70"/>
      <c r="V22" s="34"/>
      <c r="W22" s="32"/>
      <c r="X22" s="32">
        <v>1</v>
      </c>
      <c r="Y22" s="32"/>
      <c r="Z22" s="32"/>
      <c r="AA22" s="32"/>
      <c r="AB22" s="32"/>
      <c r="AC22" s="46" t="s">
        <v>320</v>
      </c>
      <c r="AD22" s="35"/>
      <c r="AE22" s="35"/>
    </row>
    <row r="23" spans="1:36" s="36" customFormat="1" ht="18.75" customHeight="1" x14ac:dyDescent="0.2">
      <c r="A23" s="69"/>
      <c r="B23" s="83"/>
      <c r="C23" s="35" t="s">
        <v>323</v>
      </c>
      <c r="D23" s="35" t="s">
        <v>166</v>
      </c>
      <c r="E23" s="31" t="s">
        <v>154</v>
      </c>
      <c r="F23" s="41" t="s">
        <v>319</v>
      </c>
      <c r="G23" s="31" t="s">
        <v>154</v>
      </c>
      <c r="H23" s="31" t="s">
        <v>127</v>
      </c>
      <c r="I23" s="48" t="s">
        <v>141</v>
      </c>
      <c r="J23" s="31" t="s">
        <v>89</v>
      </c>
      <c r="K23" s="31"/>
      <c r="L23" s="31"/>
      <c r="M23" s="31"/>
      <c r="N23" s="49">
        <v>450</v>
      </c>
      <c r="O23" s="32">
        <v>0</v>
      </c>
      <c r="P23" s="32"/>
      <c r="Q23" s="32">
        <f t="shared" si="1"/>
        <v>0</v>
      </c>
      <c r="R23" s="32"/>
      <c r="S23" s="32">
        <f t="shared" si="2"/>
        <v>0</v>
      </c>
      <c r="T23" s="33"/>
      <c r="U23" s="35">
        <v>450</v>
      </c>
      <c r="V23" s="34">
        <v>18</v>
      </c>
      <c r="W23" s="32"/>
      <c r="X23" s="32">
        <v>18</v>
      </c>
      <c r="Y23" s="32"/>
      <c r="Z23" s="32"/>
      <c r="AA23" s="32"/>
      <c r="AB23" s="32"/>
      <c r="AC23" s="46" t="s">
        <v>167</v>
      </c>
      <c r="AD23" s="35"/>
      <c r="AE23" s="35"/>
    </row>
    <row r="24" spans="1:36" s="36" customFormat="1" ht="15.95" customHeight="1" x14ac:dyDescent="0.2">
      <c r="A24" s="69"/>
      <c r="B24" s="83"/>
      <c r="C24" s="68" t="s">
        <v>168</v>
      </c>
      <c r="D24" s="35" t="s">
        <v>169</v>
      </c>
      <c r="E24" s="60"/>
      <c r="F24" s="62"/>
      <c r="G24" s="31"/>
      <c r="H24" s="31"/>
      <c r="I24" s="48"/>
      <c r="J24" s="31"/>
      <c r="K24" s="31"/>
      <c r="L24" s="31"/>
      <c r="M24" s="31">
        <v>16</v>
      </c>
      <c r="N24" s="49"/>
      <c r="O24" s="32">
        <v>0</v>
      </c>
      <c r="P24" s="32"/>
      <c r="Q24" s="32">
        <f t="shared" si="1"/>
        <v>0</v>
      </c>
      <c r="R24" s="32"/>
      <c r="S24" s="32">
        <f t="shared" si="2"/>
        <v>0</v>
      </c>
      <c r="T24" s="33">
        <f t="shared" si="3"/>
        <v>16</v>
      </c>
      <c r="U24" s="35">
        <v>16</v>
      </c>
      <c r="V24" s="34">
        <v>2</v>
      </c>
      <c r="W24" s="32"/>
      <c r="X24" s="32"/>
      <c r="Y24" s="32"/>
      <c r="Z24" s="32"/>
      <c r="AA24" s="32"/>
      <c r="AB24" s="32">
        <v>2</v>
      </c>
      <c r="AC24" s="46" t="s">
        <v>169</v>
      </c>
      <c r="AD24" s="35"/>
      <c r="AE24" s="35"/>
    </row>
    <row r="25" spans="1:36" s="36" customFormat="1" ht="15.95" customHeight="1" x14ac:dyDescent="0.2">
      <c r="A25" s="70"/>
      <c r="B25" s="84"/>
      <c r="C25" s="70"/>
      <c r="D25" s="35" t="s">
        <v>170</v>
      </c>
      <c r="E25" s="31" t="s">
        <v>154</v>
      </c>
      <c r="F25" s="41" t="s">
        <v>319</v>
      </c>
      <c r="G25" s="61" t="s">
        <v>154</v>
      </c>
      <c r="H25" s="61" t="s">
        <v>127</v>
      </c>
      <c r="I25" s="48" t="s">
        <v>141</v>
      </c>
      <c r="J25" s="31"/>
      <c r="K25" s="31"/>
      <c r="L25" s="31"/>
      <c r="M25" s="31">
        <v>8</v>
      </c>
      <c r="N25" s="49"/>
      <c r="O25" s="32">
        <v>0</v>
      </c>
      <c r="P25" s="32"/>
      <c r="Q25" s="32">
        <f t="shared" si="1"/>
        <v>0</v>
      </c>
      <c r="R25" s="32"/>
      <c r="S25" s="32">
        <f t="shared" si="2"/>
        <v>0</v>
      </c>
      <c r="T25" s="33">
        <f t="shared" si="3"/>
        <v>8</v>
      </c>
      <c r="U25" s="35">
        <v>8</v>
      </c>
      <c r="V25" s="34">
        <v>1</v>
      </c>
      <c r="W25" s="32"/>
      <c r="X25" s="32"/>
      <c r="Y25" s="32"/>
      <c r="Z25" s="32"/>
      <c r="AA25" s="32"/>
      <c r="AB25" s="32">
        <v>1</v>
      </c>
      <c r="AC25" s="46" t="s">
        <v>321</v>
      </c>
      <c r="AD25" s="35"/>
      <c r="AE25" s="35"/>
    </row>
    <row r="26" spans="1:36" ht="13.5" thickBot="1" x14ac:dyDescent="0.25">
      <c r="A26" s="8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  <c r="O26" s="3"/>
      <c r="P26" s="3"/>
      <c r="Q26" s="3"/>
      <c r="R26" s="3"/>
      <c r="S26" s="3"/>
      <c r="T26" s="3"/>
      <c r="U26" s="4"/>
      <c r="V26" s="7">
        <f t="shared" ref="V26:AB26" si="4">SUM(V5:V25)</f>
        <v>58</v>
      </c>
      <c r="W26" s="2">
        <f t="shared" si="4"/>
        <v>21</v>
      </c>
      <c r="X26" s="2">
        <f t="shared" si="4"/>
        <v>31</v>
      </c>
      <c r="Y26" s="2">
        <f t="shared" si="4"/>
        <v>0</v>
      </c>
      <c r="Z26" s="2">
        <f t="shared" si="4"/>
        <v>0</v>
      </c>
      <c r="AA26" s="2">
        <f t="shared" si="4"/>
        <v>3</v>
      </c>
      <c r="AB26" s="2">
        <f t="shared" si="4"/>
        <v>3</v>
      </c>
      <c r="AC26" s="5"/>
      <c r="AD26" s="1"/>
      <c r="AE26" s="1"/>
      <c r="AF26" s="1"/>
      <c r="AG26" s="1"/>
      <c r="AH26" s="1"/>
      <c r="AI26" s="1"/>
      <c r="AJ26" s="1"/>
    </row>
    <row r="27" spans="1:36" x14ac:dyDescent="0.2">
      <c r="A27" s="8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  <c r="R27" s="3"/>
      <c r="S27" s="3"/>
      <c r="T27" s="3"/>
      <c r="U27" s="4"/>
      <c r="V27" s="6"/>
      <c r="W27" s="6"/>
      <c r="X27" s="6"/>
      <c r="Y27" s="6"/>
      <c r="Z27" s="6"/>
      <c r="AA27" s="6"/>
      <c r="AB27" s="6"/>
      <c r="AC27" s="5"/>
      <c r="AD27" s="1"/>
      <c r="AE27" s="1"/>
      <c r="AF27" s="1"/>
      <c r="AG27" s="1"/>
      <c r="AH27" s="1"/>
      <c r="AI27" s="1"/>
      <c r="AJ27" s="1"/>
    </row>
    <row r="28" spans="1:36" x14ac:dyDescent="0.2">
      <c r="A28" s="26" t="s">
        <v>171</v>
      </c>
    </row>
    <row r="30" spans="1:36" ht="15" x14ac:dyDescent="0.25">
      <c r="A30" s="26" t="s">
        <v>172</v>
      </c>
      <c r="E30" s="26" t="s">
        <v>173</v>
      </c>
      <c r="G30" s="29" t="s">
        <v>328</v>
      </c>
    </row>
    <row r="31" spans="1:36" x14ac:dyDescent="0.2">
      <c r="A31" t="s">
        <v>174</v>
      </c>
      <c r="B31" t="s">
        <v>175</v>
      </c>
      <c r="E31" t="s">
        <v>176</v>
      </c>
      <c r="F31" t="s">
        <v>177</v>
      </c>
      <c r="G31" s="30" t="s">
        <v>329</v>
      </c>
      <c r="H31" s="30"/>
    </row>
    <row r="32" spans="1:36" x14ac:dyDescent="0.2">
      <c r="A32" t="s">
        <v>178</v>
      </c>
      <c r="B32" t="s">
        <v>179</v>
      </c>
      <c r="E32" t="s">
        <v>180</v>
      </c>
      <c r="F32" t="s">
        <v>181</v>
      </c>
      <c r="G32" s="30" t="s">
        <v>330</v>
      </c>
      <c r="H32" s="30"/>
    </row>
    <row r="33" spans="1:6" x14ac:dyDescent="0.2">
      <c r="A33" t="s">
        <v>182</v>
      </c>
      <c r="B33" t="s">
        <v>183</v>
      </c>
      <c r="E33" t="s">
        <v>184</v>
      </c>
      <c r="F33" t="s">
        <v>185</v>
      </c>
    </row>
    <row r="34" spans="1:6" x14ac:dyDescent="0.2">
      <c r="A34" t="s">
        <v>186</v>
      </c>
      <c r="B34" t="s">
        <v>187</v>
      </c>
      <c r="E34" t="s">
        <v>188</v>
      </c>
      <c r="F34" t="s">
        <v>189</v>
      </c>
    </row>
    <row r="35" spans="1:6" x14ac:dyDescent="0.2">
      <c r="A35" t="s">
        <v>190</v>
      </c>
      <c r="B35" t="s">
        <v>191</v>
      </c>
      <c r="E35" t="s">
        <v>192</v>
      </c>
      <c r="F35" t="s">
        <v>193</v>
      </c>
    </row>
    <row r="36" spans="1:6" x14ac:dyDescent="0.2">
      <c r="A36" t="s">
        <v>194</v>
      </c>
      <c r="B36" t="s">
        <v>195</v>
      </c>
      <c r="E36" t="s">
        <v>196</v>
      </c>
      <c r="F36" t="s">
        <v>197</v>
      </c>
    </row>
    <row r="37" spans="1:6" x14ac:dyDescent="0.2">
      <c r="E37" t="s">
        <v>198</v>
      </c>
      <c r="F37" t="s">
        <v>199</v>
      </c>
    </row>
    <row r="38" spans="1:6" x14ac:dyDescent="0.2">
      <c r="E38" t="s">
        <v>200</v>
      </c>
      <c r="F38" t="s">
        <v>201</v>
      </c>
    </row>
    <row r="39" spans="1:6" ht="15.75" x14ac:dyDescent="0.25">
      <c r="A39" s="27" t="s">
        <v>202</v>
      </c>
    </row>
    <row r="40" spans="1:6" x14ac:dyDescent="0.2">
      <c r="B40" t="s">
        <v>96</v>
      </c>
      <c r="C40" t="s">
        <v>203</v>
      </c>
    </row>
    <row r="41" spans="1:6" ht="15" x14ac:dyDescent="0.2">
      <c r="B41" t="s">
        <v>127</v>
      </c>
      <c r="C41" s="28" t="s">
        <v>204</v>
      </c>
    </row>
    <row r="42" spans="1:6" ht="15" x14ac:dyDescent="0.2">
      <c r="B42" t="s">
        <v>205</v>
      </c>
      <c r="C42" s="28" t="s">
        <v>206</v>
      </c>
    </row>
    <row r="43" spans="1:6" ht="15" x14ac:dyDescent="0.2">
      <c r="B43" t="s">
        <v>120</v>
      </c>
      <c r="C43" s="28" t="s">
        <v>207</v>
      </c>
    </row>
    <row r="44" spans="1:6" x14ac:dyDescent="0.2">
      <c r="B44" t="s">
        <v>163</v>
      </c>
      <c r="C44" t="s">
        <v>208</v>
      </c>
    </row>
    <row r="45" spans="1:6" ht="15" x14ac:dyDescent="0.2">
      <c r="B45" t="s">
        <v>134</v>
      </c>
      <c r="C45" s="28" t="s">
        <v>209</v>
      </c>
    </row>
    <row r="46" spans="1:6" ht="15" x14ac:dyDescent="0.2">
      <c r="B46" t="s">
        <v>210</v>
      </c>
      <c r="C46" s="28" t="s">
        <v>211</v>
      </c>
    </row>
    <row r="47" spans="1:6" ht="15" x14ac:dyDescent="0.2">
      <c r="B47" t="s">
        <v>104</v>
      </c>
      <c r="C47" s="28" t="s">
        <v>212</v>
      </c>
    </row>
    <row r="48" spans="1:6" ht="15" x14ac:dyDescent="0.2">
      <c r="B48" t="s">
        <v>213</v>
      </c>
      <c r="C48" s="28" t="s">
        <v>214</v>
      </c>
    </row>
    <row r="49" spans="2:3" ht="15" x14ac:dyDescent="0.2">
      <c r="B49" t="s">
        <v>110</v>
      </c>
      <c r="C49" s="28" t="s">
        <v>215</v>
      </c>
    </row>
    <row r="50" spans="2:3" ht="15" x14ac:dyDescent="0.2">
      <c r="B50" t="s">
        <v>216</v>
      </c>
      <c r="C50" s="28" t="s">
        <v>217</v>
      </c>
    </row>
    <row r="51" spans="2:3" ht="15" x14ac:dyDescent="0.2">
      <c r="B51" t="s">
        <v>218</v>
      </c>
      <c r="C51" s="28" t="s">
        <v>219</v>
      </c>
    </row>
  </sheetData>
  <mergeCells count="24">
    <mergeCell ref="AD2:AE2"/>
    <mergeCell ref="B4:AC4"/>
    <mergeCell ref="M2:S2"/>
    <mergeCell ref="A5:A25"/>
    <mergeCell ref="B5:B13"/>
    <mergeCell ref="C5:C9"/>
    <mergeCell ref="U5:U9"/>
    <mergeCell ref="AC5:AC8"/>
    <mergeCell ref="D7:D8"/>
    <mergeCell ref="C10:C11"/>
    <mergeCell ref="B14:B25"/>
    <mergeCell ref="C15:C16"/>
    <mergeCell ref="U15:U16"/>
    <mergeCell ref="C17:C19"/>
    <mergeCell ref="U17:U19"/>
    <mergeCell ref="C20:C22"/>
    <mergeCell ref="U20:U22"/>
    <mergeCell ref="AC20:AC21"/>
    <mergeCell ref="C24:C25"/>
    <mergeCell ref="U10:U11"/>
    <mergeCell ref="AC10:AC13"/>
    <mergeCell ref="C12:C13"/>
    <mergeCell ref="U12:U13"/>
    <mergeCell ref="AC17:AC18"/>
  </mergeCells>
  <phoneticPr fontId="8" type="noConversion"/>
  <pageMargins left="0.25" right="0.25" top="0.75" bottom="0.75" header="0.3" footer="0.3"/>
  <pageSetup paperSize="256" scale="67" fitToWidth="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"/>
  <sheetViews>
    <sheetView showRuler="0" topLeftCell="G1" zoomScale="70" zoomScaleNormal="70" workbookViewId="0">
      <selection activeCell="L7" sqref="L7"/>
    </sheetView>
  </sheetViews>
  <sheetFormatPr defaultRowHeight="12.75" x14ac:dyDescent="0.2"/>
  <cols>
    <col min="1" max="1" width="3.85546875" customWidth="1"/>
    <col min="2" max="2" width="4.5703125" customWidth="1"/>
    <col min="3" max="3" width="66.140625" customWidth="1"/>
    <col min="4" max="4" width="41.28515625" customWidth="1"/>
    <col min="5" max="5" width="13.42578125" customWidth="1"/>
    <col min="6" max="6" width="29.42578125" customWidth="1"/>
    <col min="7" max="7" width="12.85546875" customWidth="1"/>
    <col min="8" max="12" width="11.42578125" customWidth="1"/>
    <col min="13" max="13" width="7.7109375" customWidth="1"/>
    <col min="14" max="14" width="7.28515625" customWidth="1"/>
    <col min="15" max="15" width="8.140625" customWidth="1"/>
    <col min="16" max="16" width="7.28515625" customWidth="1"/>
    <col min="17" max="17" width="7.5703125" customWidth="1"/>
    <col min="18" max="18" width="6.85546875" customWidth="1"/>
    <col min="19" max="19" width="8.7109375" customWidth="1"/>
    <col min="20" max="20" width="7.85546875" customWidth="1"/>
    <col min="21" max="21" width="7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55" customWidth="1"/>
    <col min="30" max="31" width="8.140625" customWidth="1"/>
    <col min="32" max="256" width="11.42578125" customWidth="1"/>
  </cols>
  <sheetData>
    <row r="1" spans="1:62" ht="27" customHeight="1" x14ac:dyDescent="0.25">
      <c r="A1" s="14" t="s">
        <v>334</v>
      </c>
    </row>
    <row r="2" spans="1:62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88" t="s">
        <v>54</v>
      </c>
      <c r="N2" s="89"/>
      <c r="O2" s="89"/>
      <c r="P2" s="89"/>
      <c r="Q2" s="89"/>
      <c r="R2" s="89"/>
      <c r="S2" s="89"/>
      <c r="T2" s="9"/>
      <c r="U2" s="9"/>
      <c r="V2" s="9"/>
      <c r="W2" s="9"/>
      <c r="X2" s="9"/>
      <c r="Y2" s="9"/>
      <c r="Z2" s="9"/>
      <c r="AA2" s="9"/>
      <c r="AB2" s="9"/>
      <c r="AC2" s="9"/>
      <c r="AD2" s="90" t="s">
        <v>13</v>
      </c>
      <c r="AE2" s="90"/>
      <c r="AF2" s="11"/>
      <c r="AG2" s="11"/>
      <c r="AH2" s="11"/>
      <c r="AI2" s="11"/>
      <c r="AJ2" s="11"/>
    </row>
    <row r="3" spans="1:62" ht="43.5" customHeight="1" x14ac:dyDescent="0.2">
      <c r="A3" s="17" t="s">
        <v>14</v>
      </c>
      <c r="B3" s="18" t="s">
        <v>15</v>
      </c>
      <c r="C3" s="19" t="s">
        <v>16</v>
      </c>
      <c r="D3" s="19" t="s">
        <v>17</v>
      </c>
      <c r="E3" s="19" t="s">
        <v>53</v>
      </c>
      <c r="F3" s="19" t="s">
        <v>18</v>
      </c>
      <c r="G3" s="19" t="s">
        <v>19</v>
      </c>
      <c r="H3" s="19" t="s">
        <v>5</v>
      </c>
      <c r="I3" s="19" t="s">
        <v>3</v>
      </c>
      <c r="J3" s="19" t="s">
        <v>2</v>
      </c>
      <c r="K3" s="19" t="s">
        <v>4</v>
      </c>
      <c r="L3" s="19" t="s">
        <v>22</v>
      </c>
      <c r="M3" s="19" t="s">
        <v>55</v>
      </c>
      <c r="N3" s="19" t="s">
        <v>23</v>
      </c>
      <c r="O3" s="24" t="s">
        <v>333</v>
      </c>
      <c r="P3" s="19" t="s">
        <v>11</v>
      </c>
      <c r="Q3" s="24" t="s">
        <v>12</v>
      </c>
      <c r="R3" s="19" t="s">
        <v>7</v>
      </c>
      <c r="S3" s="25" t="s">
        <v>332</v>
      </c>
      <c r="T3" s="24" t="s">
        <v>331</v>
      </c>
      <c r="U3" s="19" t="s">
        <v>6</v>
      </c>
      <c r="V3" s="19" t="s">
        <v>52</v>
      </c>
      <c r="W3" s="19" t="s">
        <v>48</v>
      </c>
      <c r="X3" s="19" t="s">
        <v>49</v>
      </c>
      <c r="Y3" s="19" t="s">
        <v>50</v>
      </c>
      <c r="Z3" s="19" t="s">
        <v>51</v>
      </c>
      <c r="AA3" s="19" t="s">
        <v>0</v>
      </c>
      <c r="AB3" s="19" t="s">
        <v>1</v>
      </c>
      <c r="AC3" s="18" t="s">
        <v>47</v>
      </c>
      <c r="AD3" s="17" t="s">
        <v>20</v>
      </c>
      <c r="AE3" s="17" t="s">
        <v>21</v>
      </c>
      <c r="AF3" s="11"/>
      <c r="AG3" s="11"/>
      <c r="AH3" s="11"/>
      <c r="AI3" s="11"/>
      <c r="AJ3" s="11"/>
    </row>
    <row r="4" spans="1:62" s="13" customFormat="1" ht="15.75" x14ac:dyDescent="0.2">
      <c r="A4" s="12"/>
      <c r="B4" s="91" t="s">
        <v>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12"/>
      <c r="AE4" s="12"/>
      <c r="AF4" s="15"/>
      <c r="AG4" s="15"/>
      <c r="AH4" s="15"/>
      <c r="AI4" s="15"/>
      <c r="AJ4" s="15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s="36" customFormat="1" ht="15" x14ac:dyDescent="0.2">
      <c r="A5" s="68">
        <v>2</v>
      </c>
      <c r="B5" s="82">
        <v>1</v>
      </c>
      <c r="C5" s="85" t="s">
        <v>220</v>
      </c>
      <c r="D5" s="31" t="s">
        <v>221</v>
      </c>
      <c r="E5" s="31" t="s">
        <v>222</v>
      </c>
      <c r="F5" s="37" t="s">
        <v>223</v>
      </c>
      <c r="G5" s="31" t="s">
        <v>222</v>
      </c>
      <c r="H5" s="31" t="s">
        <v>127</v>
      </c>
      <c r="I5" s="31" t="s">
        <v>97</v>
      </c>
      <c r="J5" s="31" t="s">
        <v>89</v>
      </c>
      <c r="K5" s="37" t="s">
        <v>98</v>
      </c>
      <c r="L5" s="31">
        <v>16</v>
      </c>
      <c r="M5" s="31"/>
      <c r="N5" s="32"/>
      <c r="O5" s="32">
        <f>SUM(N5)</f>
        <v>0</v>
      </c>
      <c r="P5" s="32"/>
      <c r="Q5" s="32">
        <f>P5*0.5</f>
        <v>0</v>
      </c>
      <c r="R5" s="32"/>
      <c r="S5" s="32">
        <f>R6*0.1</f>
        <v>0</v>
      </c>
      <c r="T5" s="33">
        <f>SUM(Q5+O5+M5+L5)</f>
        <v>16</v>
      </c>
      <c r="U5" s="82">
        <v>48</v>
      </c>
      <c r="V5" s="34">
        <v>6</v>
      </c>
      <c r="W5" s="32"/>
      <c r="X5" s="32">
        <v>2</v>
      </c>
      <c r="Y5" s="32"/>
      <c r="Z5" s="32"/>
      <c r="AA5" s="32"/>
      <c r="AB5" s="32"/>
      <c r="AC5" s="71" t="s">
        <v>224</v>
      </c>
      <c r="AD5" s="35"/>
      <c r="AE5" s="35"/>
    </row>
    <row r="6" spans="1:62" s="36" customFormat="1" ht="15" x14ac:dyDescent="0.2">
      <c r="A6" s="69"/>
      <c r="B6" s="83"/>
      <c r="C6" s="86"/>
      <c r="D6" s="31" t="s">
        <v>225</v>
      </c>
      <c r="E6" s="31" t="s">
        <v>222</v>
      </c>
      <c r="F6" s="37" t="s">
        <v>226</v>
      </c>
      <c r="G6" s="31" t="s">
        <v>222</v>
      </c>
      <c r="H6" s="31" t="s">
        <v>127</v>
      </c>
      <c r="I6" s="31" t="s">
        <v>115</v>
      </c>
      <c r="J6" s="31"/>
      <c r="K6" s="31"/>
      <c r="L6" s="31">
        <v>16</v>
      </c>
      <c r="M6" s="31"/>
      <c r="N6" s="38"/>
      <c r="O6" s="32">
        <f t="shared" ref="O6:O26" si="0">SUM(N6)</f>
        <v>0</v>
      </c>
      <c r="P6" s="32"/>
      <c r="Q6" s="32">
        <f t="shared" ref="Q6:Q26" si="1">P6*0.5</f>
        <v>0</v>
      </c>
      <c r="R6" s="32"/>
      <c r="S6" s="32">
        <f>R7*0.1</f>
        <v>0</v>
      </c>
      <c r="T6" s="33">
        <f>SUM(S5+Q6+O6+M6+L6)</f>
        <v>16</v>
      </c>
      <c r="U6" s="83"/>
      <c r="V6" s="34"/>
      <c r="W6" s="32"/>
      <c r="X6" s="32">
        <v>2</v>
      </c>
      <c r="Y6" s="32"/>
      <c r="Z6" s="32"/>
      <c r="AA6" s="32"/>
      <c r="AB6" s="32"/>
      <c r="AC6" s="73"/>
      <c r="AD6" s="35"/>
      <c r="AE6" s="35"/>
    </row>
    <row r="7" spans="1:62" s="36" customFormat="1" ht="15" x14ac:dyDescent="0.2">
      <c r="A7" s="69"/>
      <c r="B7" s="83"/>
      <c r="C7" s="87"/>
      <c r="D7" s="35" t="s">
        <v>227</v>
      </c>
      <c r="E7" s="31" t="s">
        <v>222</v>
      </c>
      <c r="F7" s="37" t="s">
        <v>228</v>
      </c>
      <c r="G7" s="31" t="s">
        <v>222</v>
      </c>
      <c r="H7" s="31" t="s">
        <v>127</v>
      </c>
      <c r="I7" s="47" t="s">
        <v>141</v>
      </c>
      <c r="J7" s="31"/>
      <c r="K7" s="31"/>
      <c r="L7" s="32">
        <v>16</v>
      </c>
      <c r="M7" s="31"/>
      <c r="O7" s="32">
        <f t="shared" si="0"/>
        <v>0</v>
      </c>
      <c r="P7" s="34"/>
      <c r="Q7" s="32">
        <f t="shared" si="1"/>
        <v>0</v>
      </c>
      <c r="R7" s="34"/>
      <c r="S7" s="32">
        <f t="shared" ref="S7:S26" si="2">R7*0.1</f>
        <v>0</v>
      </c>
      <c r="T7" s="33">
        <f>SUM(S7+Q7+O7+M7+L7)</f>
        <v>16</v>
      </c>
      <c r="U7" s="84"/>
      <c r="V7" s="34"/>
      <c r="W7" s="34"/>
      <c r="X7" s="34">
        <v>2</v>
      </c>
      <c r="Y7" s="34"/>
      <c r="Z7" s="34"/>
      <c r="AA7" s="34"/>
      <c r="AB7" s="34"/>
      <c r="AC7" s="72"/>
      <c r="AD7" s="35"/>
      <c r="AE7" s="35"/>
    </row>
    <row r="8" spans="1:62" s="36" customFormat="1" ht="17.25" customHeight="1" x14ac:dyDescent="0.2">
      <c r="A8" s="69"/>
      <c r="B8" s="83"/>
      <c r="C8" s="68" t="s">
        <v>229</v>
      </c>
      <c r="D8" s="35" t="s">
        <v>230</v>
      </c>
      <c r="E8" s="31" t="s">
        <v>231</v>
      </c>
      <c r="F8" s="41" t="s">
        <v>232</v>
      </c>
      <c r="G8" s="31" t="s">
        <v>233</v>
      </c>
      <c r="H8" s="35" t="s">
        <v>96</v>
      </c>
      <c r="I8" s="48" t="s">
        <v>107</v>
      </c>
      <c r="J8" s="31" t="s">
        <v>89</v>
      </c>
      <c r="K8" s="31"/>
      <c r="L8" s="31">
        <v>16</v>
      </c>
      <c r="M8" s="31"/>
      <c r="N8" s="49"/>
      <c r="O8" s="32">
        <f t="shared" si="0"/>
        <v>0</v>
      </c>
      <c r="P8" s="32"/>
      <c r="Q8" s="32">
        <f t="shared" si="1"/>
        <v>0</v>
      </c>
      <c r="R8" s="32"/>
      <c r="S8" s="32">
        <f t="shared" si="2"/>
        <v>0</v>
      </c>
      <c r="T8" s="33">
        <f t="shared" ref="T8:T22" si="3">SUM(S8+Q8+N8+M8+L8)</f>
        <v>16</v>
      </c>
      <c r="U8" s="82">
        <v>56</v>
      </c>
      <c r="V8" s="34">
        <v>7</v>
      </c>
      <c r="W8" s="32">
        <v>2</v>
      </c>
      <c r="X8" s="32"/>
      <c r="Y8" s="32"/>
      <c r="Z8" s="32"/>
      <c r="AA8" s="32"/>
      <c r="AB8" s="32"/>
      <c r="AC8" s="46" t="s">
        <v>116</v>
      </c>
      <c r="AD8" s="35"/>
      <c r="AE8" s="35"/>
    </row>
    <row r="9" spans="1:62" s="36" customFormat="1" ht="15" x14ac:dyDescent="0.2">
      <c r="A9" s="69"/>
      <c r="B9" s="83"/>
      <c r="C9" s="69"/>
      <c r="D9" s="35" t="s">
        <v>234</v>
      </c>
      <c r="E9" s="31" t="s">
        <v>235</v>
      </c>
      <c r="F9" s="41" t="s">
        <v>236</v>
      </c>
      <c r="G9" s="31" t="s">
        <v>235</v>
      </c>
      <c r="H9" s="35" t="s">
        <v>120</v>
      </c>
      <c r="I9" s="48" t="s">
        <v>97</v>
      </c>
      <c r="J9" s="31"/>
      <c r="K9" s="37" t="s">
        <v>98</v>
      </c>
      <c r="L9" s="31">
        <v>24</v>
      </c>
      <c r="M9" s="31"/>
      <c r="N9" s="49"/>
      <c r="O9" s="32">
        <f t="shared" si="0"/>
        <v>0</v>
      </c>
      <c r="P9" s="35"/>
      <c r="Q9" s="32">
        <f t="shared" si="1"/>
        <v>0</v>
      </c>
      <c r="R9" s="35"/>
      <c r="S9" s="32">
        <f t="shared" si="2"/>
        <v>0</v>
      </c>
      <c r="T9" s="33">
        <f t="shared" si="3"/>
        <v>24</v>
      </c>
      <c r="U9" s="83"/>
      <c r="V9" s="42"/>
      <c r="W9" s="35"/>
      <c r="X9" s="35">
        <v>3</v>
      </c>
      <c r="Y9" s="35"/>
      <c r="Z9" s="35"/>
      <c r="AA9" s="35"/>
      <c r="AB9" s="35"/>
      <c r="AC9" s="41" t="s">
        <v>237</v>
      </c>
      <c r="AD9" s="35"/>
      <c r="AE9" s="35"/>
    </row>
    <row r="10" spans="1:62" s="36" customFormat="1" ht="15.75" customHeight="1" x14ac:dyDescent="0.2">
      <c r="A10" s="69"/>
      <c r="B10" s="83"/>
      <c r="C10" s="70"/>
      <c r="D10" s="35" t="s">
        <v>238</v>
      </c>
      <c r="E10" s="31" t="s">
        <v>233</v>
      </c>
      <c r="F10" s="41" t="s">
        <v>232</v>
      </c>
      <c r="G10" s="31" t="s">
        <v>233</v>
      </c>
      <c r="H10" s="36" t="s">
        <v>96</v>
      </c>
      <c r="I10" s="48" t="s">
        <v>107</v>
      </c>
      <c r="J10" s="31"/>
      <c r="K10" s="37" t="s">
        <v>98</v>
      </c>
      <c r="L10" s="31">
        <v>16</v>
      </c>
      <c r="M10" s="31"/>
      <c r="N10" s="49"/>
      <c r="O10" s="32">
        <f t="shared" si="0"/>
        <v>0</v>
      </c>
      <c r="P10" s="32"/>
      <c r="Q10" s="32">
        <f t="shared" si="1"/>
        <v>0</v>
      </c>
      <c r="R10" s="32"/>
      <c r="S10" s="32">
        <f t="shared" si="2"/>
        <v>0</v>
      </c>
      <c r="T10" s="33">
        <f t="shared" si="3"/>
        <v>16</v>
      </c>
      <c r="U10" s="84"/>
      <c r="V10" s="34"/>
      <c r="W10" s="32"/>
      <c r="X10" s="32"/>
      <c r="Y10" s="32">
        <v>2</v>
      </c>
      <c r="Z10" s="32"/>
      <c r="AA10" s="32"/>
      <c r="AB10" s="32"/>
      <c r="AC10" s="46" t="s">
        <v>239</v>
      </c>
      <c r="AD10" s="35"/>
      <c r="AE10" s="35"/>
    </row>
    <row r="11" spans="1:62" s="36" customFormat="1" ht="15" x14ac:dyDescent="0.2">
      <c r="A11" s="69"/>
      <c r="B11" s="83"/>
      <c r="C11" s="68" t="s">
        <v>240</v>
      </c>
      <c r="D11" s="50" t="s">
        <v>241</v>
      </c>
      <c r="E11" s="40" t="s">
        <v>242</v>
      </c>
      <c r="F11" s="41" t="s">
        <v>243</v>
      </c>
      <c r="G11" s="51" t="s">
        <v>242</v>
      </c>
      <c r="H11" s="31" t="s">
        <v>127</v>
      </c>
      <c r="I11" s="48" t="s">
        <v>141</v>
      </c>
      <c r="J11" s="31"/>
      <c r="K11" s="31"/>
      <c r="L11" s="37">
        <v>16</v>
      </c>
      <c r="M11" s="31"/>
      <c r="N11" s="49"/>
      <c r="O11" s="32">
        <f t="shared" si="0"/>
        <v>0</v>
      </c>
      <c r="P11" s="31"/>
      <c r="Q11" s="32">
        <f t="shared" si="1"/>
        <v>0</v>
      </c>
      <c r="R11" s="31"/>
      <c r="S11" s="32">
        <f t="shared" si="2"/>
        <v>0</v>
      </c>
      <c r="T11" s="33">
        <f t="shared" si="3"/>
        <v>16</v>
      </c>
      <c r="U11" s="50">
        <v>16</v>
      </c>
      <c r="V11" s="43">
        <v>2</v>
      </c>
      <c r="W11" s="31">
        <v>2</v>
      </c>
      <c r="X11" s="31"/>
      <c r="Y11" s="31"/>
      <c r="Z11" s="31"/>
      <c r="AA11" s="31"/>
      <c r="AB11" s="31"/>
      <c r="AC11" s="52" t="s">
        <v>90</v>
      </c>
      <c r="AD11" s="35"/>
      <c r="AE11" s="35"/>
    </row>
    <row r="12" spans="1:62" s="36" customFormat="1" ht="17.25" customHeight="1" x14ac:dyDescent="0.2">
      <c r="A12" s="69"/>
      <c r="B12" s="84"/>
      <c r="C12" s="70"/>
      <c r="D12" s="35" t="s">
        <v>244</v>
      </c>
      <c r="E12" s="31" t="s">
        <v>154</v>
      </c>
      <c r="F12" s="41" t="s">
        <v>245</v>
      </c>
      <c r="G12" s="31" t="s">
        <v>154</v>
      </c>
      <c r="H12" s="31" t="s">
        <v>127</v>
      </c>
      <c r="I12" s="48" t="s">
        <v>141</v>
      </c>
      <c r="J12" s="31" t="s">
        <v>89</v>
      </c>
      <c r="K12" s="31"/>
      <c r="L12" s="31">
        <v>32</v>
      </c>
      <c r="M12" s="31"/>
      <c r="N12" s="49"/>
      <c r="O12" s="32">
        <f t="shared" si="0"/>
        <v>0</v>
      </c>
      <c r="P12" s="32"/>
      <c r="Q12" s="32">
        <f t="shared" si="1"/>
        <v>0</v>
      </c>
      <c r="R12" s="32"/>
      <c r="S12" s="32">
        <f t="shared" si="2"/>
        <v>0</v>
      </c>
      <c r="T12" s="33">
        <f t="shared" si="3"/>
        <v>32</v>
      </c>
      <c r="U12" s="35">
        <v>32</v>
      </c>
      <c r="V12" s="34">
        <v>4</v>
      </c>
      <c r="W12" s="32"/>
      <c r="X12" s="32">
        <v>4</v>
      </c>
      <c r="Y12" s="32"/>
      <c r="Z12" s="32"/>
      <c r="AA12" s="32"/>
      <c r="AB12" s="32"/>
      <c r="AC12" s="46" t="s">
        <v>224</v>
      </c>
      <c r="AD12" s="35"/>
      <c r="AE12" s="35"/>
    </row>
    <row r="13" spans="1:62" s="36" customFormat="1" ht="15" x14ac:dyDescent="0.2">
      <c r="A13" s="69"/>
      <c r="B13" s="82">
        <v>2</v>
      </c>
      <c r="C13" s="68" t="s">
        <v>246</v>
      </c>
      <c r="D13" s="50" t="s">
        <v>247</v>
      </c>
      <c r="E13" s="40" t="s">
        <v>248</v>
      </c>
      <c r="F13" s="53" t="s">
        <v>243</v>
      </c>
      <c r="G13" s="51" t="s">
        <v>242</v>
      </c>
      <c r="H13" s="31" t="s">
        <v>127</v>
      </c>
      <c r="I13" s="48" t="s">
        <v>141</v>
      </c>
      <c r="J13" s="31"/>
      <c r="K13" s="31"/>
      <c r="L13" s="31">
        <v>16</v>
      </c>
      <c r="M13" s="31"/>
      <c r="N13" s="49"/>
      <c r="O13" s="32">
        <f t="shared" si="0"/>
        <v>0</v>
      </c>
      <c r="P13" s="32"/>
      <c r="Q13" s="32">
        <f t="shared" si="1"/>
        <v>0</v>
      </c>
      <c r="R13" s="32"/>
      <c r="S13" s="32">
        <f t="shared" si="2"/>
        <v>0</v>
      </c>
      <c r="T13" s="33">
        <v>16</v>
      </c>
      <c r="U13" s="68">
        <v>64</v>
      </c>
      <c r="V13" s="34">
        <v>8</v>
      </c>
      <c r="W13" s="32"/>
      <c r="X13" s="32"/>
      <c r="Y13" s="32"/>
      <c r="Z13" s="32">
        <v>2</v>
      </c>
      <c r="AA13" s="32"/>
      <c r="AB13" s="32"/>
      <c r="AC13" s="45" t="s">
        <v>249</v>
      </c>
      <c r="AD13" s="35"/>
      <c r="AE13" s="35"/>
    </row>
    <row r="14" spans="1:62" s="36" customFormat="1" ht="15" x14ac:dyDescent="0.2">
      <c r="A14" s="69"/>
      <c r="B14" s="83"/>
      <c r="C14" s="69"/>
      <c r="D14" s="35" t="s">
        <v>250</v>
      </c>
      <c r="E14" s="31" t="s">
        <v>154</v>
      </c>
      <c r="F14" s="41" t="s">
        <v>251</v>
      </c>
      <c r="G14" s="31" t="s">
        <v>154</v>
      </c>
      <c r="H14" s="31" t="s">
        <v>127</v>
      </c>
      <c r="I14" s="48" t="s">
        <v>141</v>
      </c>
      <c r="J14" s="31" t="s">
        <v>89</v>
      </c>
      <c r="K14" s="31"/>
      <c r="L14" s="31">
        <v>32</v>
      </c>
      <c r="M14" s="31"/>
      <c r="N14" s="49"/>
      <c r="O14" s="32">
        <f t="shared" si="0"/>
        <v>0</v>
      </c>
      <c r="P14" s="32"/>
      <c r="Q14" s="32">
        <f t="shared" si="1"/>
        <v>0</v>
      </c>
      <c r="R14" s="32"/>
      <c r="S14" s="32">
        <f t="shared" si="2"/>
        <v>0</v>
      </c>
      <c r="T14" s="33">
        <f t="shared" si="3"/>
        <v>32</v>
      </c>
      <c r="U14" s="69"/>
      <c r="V14" s="34"/>
      <c r="W14" s="32"/>
      <c r="X14" s="32">
        <v>4</v>
      </c>
      <c r="Y14" s="32"/>
      <c r="Z14" s="32"/>
      <c r="AA14" s="32"/>
      <c r="AB14" s="32"/>
      <c r="AC14" s="71" t="s">
        <v>224</v>
      </c>
      <c r="AD14" s="35"/>
      <c r="AE14" s="35"/>
    </row>
    <row r="15" spans="1:62" s="36" customFormat="1" ht="15" x14ac:dyDescent="0.2">
      <c r="A15" s="69"/>
      <c r="B15" s="83"/>
      <c r="C15" s="70"/>
      <c r="D15" s="35" t="s">
        <v>252</v>
      </c>
      <c r="E15" s="31" t="s">
        <v>154</v>
      </c>
      <c r="F15" s="41" t="s">
        <v>253</v>
      </c>
      <c r="G15" s="31" t="s">
        <v>154</v>
      </c>
      <c r="H15" s="31" t="s">
        <v>127</v>
      </c>
      <c r="I15" s="48" t="s">
        <v>141</v>
      </c>
      <c r="J15" s="31"/>
      <c r="K15" s="31"/>
      <c r="L15" s="31">
        <v>16</v>
      </c>
      <c r="M15" s="31"/>
      <c r="N15" s="49"/>
      <c r="O15" s="32">
        <f t="shared" si="0"/>
        <v>0</v>
      </c>
      <c r="P15" s="32"/>
      <c r="Q15" s="32">
        <f t="shared" si="1"/>
        <v>0</v>
      </c>
      <c r="R15" s="32"/>
      <c r="S15" s="32">
        <f t="shared" si="2"/>
        <v>0</v>
      </c>
      <c r="T15" s="33">
        <f t="shared" si="3"/>
        <v>16</v>
      </c>
      <c r="U15" s="70"/>
      <c r="V15" s="34"/>
      <c r="W15" s="32"/>
      <c r="X15" s="32">
        <v>2</v>
      </c>
      <c r="Y15" s="32"/>
      <c r="Z15" s="32"/>
      <c r="AA15" s="32"/>
      <c r="AB15" s="32"/>
      <c r="AC15" s="72"/>
      <c r="AD15" s="35"/>
      <c r="AE15" s="35"/>
    </row>
    <row r="16" spans="1:62" s="36" customFormat="1" ht="15.75" customHeight="1" x14ac:dyDescent="0.2">
      <c r="A16" s="69"/>
      <c r="B16" s="83"/>
      <c r="C16" s="68" t="s">
        <v>254</v>
      </c>
      <c r="D16" s="35" t="s">
        <v>255</v>
      </c>
      <c r="E16" s="31" t="s">
        <v>222</v>
      </c>
      <c r="F16" s="39" t="s">
        <v>256</v>
      </c>
      <c r="G16" s="31" t="s">
        <v>222</v>
      </c>
      <c r="H16" s="35" t="s">
        <v>127</v>
      </c>
      <c r="I16" s="48" t="s">
        <v>105</v>
      </c>
      <c r="J16" s="31" t="s">
        <v>89</v>
      </c>
      <c r="K16" s="37" t="s">
        <v>98</v>
      </c>
      <c r="L16" s="31">
        <v>16</v>
      </c>
      <c r="M16" s="31"/>
      <c r="N16" s="49"/>
      <c r="O16" s="32">
        <f t="shared" si="0"/>
        <v>0</v>
      </c>
      <c r="P16" s="32"/>
      <c r="Q16" s="32">
        <f t="shared" si="1"/>
        <v>0</v>
      </c>
      <c r="R16" s="32"/>
      <c r="S16" s="32">
        <f t="shared" si="2"/>
        <v>0</v>
      </c>
      <c r="T16" s="33">
        <f t="shared" si="3"/>
        <v>16</v>
      </c>
      <c r="U16" s="68">
        <v>48</v>
      </c>
      <c r="V16" s="34">
        <v>6</v>
      </c>
      <c r="W16" s="32"/>
      <c r="X16" s="32">
        <v>2</v>
      </c>
      <c r="Y16" s="32"/>
      <c r="Z16" s="32"/>
      <c r="AA16" s="32"/>
      <c r="AB16" s="32"/>
      <c r="AC16" s="71" t="s">
        <v>224</v>
      </c>
      <c r="AD16" s="35" t="s">
        <v>99</v>
      </c>
      <c r="AE16" s="35" t="s">
        <v>257</v>
      </c>
    </row>
    <row r="17" spans="1:36" s="36" customFormat="1" ht="15" x14ac:dyDescent="0.2">
      <c r="A17" s="69"/>
      <c r="B17" s="83"/>
      <c r="C17" s="69"/>
      <c r="D17" s="35" t="s">
        <v>258</v>
      </c>
      <c r="E17" s="31" t="s">
        <v>259</v>
      </c>
      <c r="F17" s="41" t="s">
        <v>260</v>
      </c>
      <c r="G17" s="31" t="s">
        <v>259</v>
      </c>
      <c r="H17" s="36" t="s">
        <v>205</v>
      </c>
      <c r="I17" s="48" t="s">
        <v>97</v>
      </c>
      <c r="J17" s="31"/>
      <c r="K17" s="37" t="s">
        <v>98</v>
      </c>
      <c r="L17" s="31">
        <v>16</v>
      </c>
      <c r="M17" s="31"/>
      <c r="N17" s="49"/>
      <c r="O17" s="32">
        <f t="shared" si="0"/>
        <v>0</v>
      </c>
      <c r="P17" s="32"/>
      <c r="Q17" s="32">
        <f t="shared" si="1"/>
        <v>0</v>
      </c>
      <c r="R17" s="32"/>
      <c r="S17" s="32">
        <f t="shared" si="2"/>
        <v>0</v>
      </c>
      <c r="T17" s="33">
        <f t="shared" si="3"/>
        <v>16</v>
      </c>
      <c r="U17" s="69"/>
      <c r="V17" s="34"/>
      <c r="W17" s="32"/>
      <c r="X17" s="32">
        <v>2</v>
      </c>
      <c r="Y17" s="32"/>
      <c r="Z17" s="32"/>
      <c r="AA17" s="32"/>
      <c r="AB17" s="32"/>
      <c r="AC17" s="72"/>
      <c r="AD17" s="35"/>
      <c r="AE17" s="35"/>
    </row>
    <row r="18" spans="1:36" s="36" customFormat="1" ht="15" x14ac:dyDescent="0.2">
      <c r="A18" s="69"/>
      <c r="B18" s="83"/>
      <c r="C18" s="70"/>
      <c r="D18" s="35" t="s">
        <v>261</v>
      </c>
      <c r="E18" s="31" t="s">
        <v>262</v>
      </c>
      <c r="F18" s="41" t="s">
        <v>263</v>
      </c>
      <c r="G18" s="31" t="s">
        <v>262</v>
      </c>
      <c r="H18" s="31" t="s">
        <v>205</v>
      </c>
      <c r="I18" s="48" t="s">
        <v>97</v>
      </c>
      <c r="J18" s="31"/>
      <c r="K18" s="31"/>
      <c r="L18" s="31">
        <v>16</v>
      </c>
      <c r="M18" s="31"/>
      <c r="N18" s="49"/>
      <c r="O18" s="32">
        <f t="shared" si="0"/>
        <v>0</v>
      </c>
      <c r="P18" s="32"/>
      <c r="Q18" s="32">
        <f t="shared" si="1"/>
        <v>0</v>
      </c>
      <c r="R18" s="32"/>
      <c r="S18" s="32">
        <f t="shared" si="2"/>
        <v>0</v>
      </c>
      <c r="T18" s="33">
        <f t="shared" si="3"/>
        <v>16</v>
      </c>
      <c r="U18" s="70"/>
      <c r="V18" s="34"/>
      <c r="W18" s="32"/>
      <c r="X18" s="32"/>
      <c r="Y18" s="32"/>
      <c r="Z18" s="32">
        <v>2</v>
      </c>
      <c r="AA18" s="32"/>
      <c r="AB18" s="32"/>
      <c r="AC18" s="46" t="s">
        <v>249</v>
      </c>
      <c r="AD18" s="35"/>
      <c r="AE18" s="35"/>
    </row>
    <row r="19" spans="1:36" s="36" customFormat="1" ht="15" x14ac:dyDescent="0.2">
      <c r="A19" s="69"/>
      <c r="B19" s="83"/>
      <c r="C19" s="68" t="s">
        <v>264</v>
      </c>
      <c r="D19" s="68" t="s">
        <v>265</v>
      </c>
      <c r="E19" s="59" t="s">
        <v>266</v>
      </c>
      <c r="F19" s="41" t="s">
        <v>267</v>
      </c>
      <c r="G19" s="31" t="s">
        <v>266</v>
      </c>
      <c r="H19" s="36" t="s">
        <v>96</v>
      </c>
      <c r="I19" s="48" t="s">
        <v>97</v>
      </c>
      <c r="J19" s="31"/>
      <c r="K19" s="31"/>
      <c r="L19" s="31">
        <v>8</v>
      </c>
      <c r="M19" s="31"/>
      <c r="N19" s="49"/>
      <c r="O19" s="32">
        <f t="shared" si="0"/>
        <v>0</v>
      </c>
      <c r="P19" s="32"/>
      <c r="Q19" s="32">
        <f t="shared" si="1"/>
        <v>0</v>
      </c>
      <c r="R19" s="32"/>
      <c r="S19" s="32">
        <f t="shared" si="2"/>
        <v>0</v>
      </c>
      <c r="T19" s="33">
        <f t="shared" si="3"/>
        <v>8</v>
      </c>
      <c r="U19" s="68">
        <v>56</v>
      </c>
      <c r="V19" s="34">
        <v>7</v>
      </c>
      <c r="W19" s="32">
        <v>1</v>
      </c>
      <c r="X19" s="32"/>
      <c r="Y19" s="32"/>
      <c r="Z19" s="32"/>
      <c r="AA19" s="32"/>
      <c r="AB19" s="32"/>
      <c r="AC19" s="71" t="s">
        <v>268</v>
      </c>
      <c r="AD19" s="35"/>
      <c r="AE19" s="35"/>
    </row>
    <row r="20" spans="1:36" s="36" customFormat="1" ht="15" x14ac:dyDescent="0.2">
      <c r="A20" s="69"/>
      <c r="B20" s="83"/>
      <c r="C20" s="69"/>
      <c r="D20" s="70"/>
      <c r="E20" s="59" t="s">
        <v>266</v>
      </c>
      <c r="F20" s="41" t="s">
        <v>269</v>
      </c>
      <c r="G20" s="31" t="s">
        <v>266</v>
      </c>
      <c r="H20" s="31" t="s">
        <v>127</v>
      </c>
      <c r="I20" s="48" t="s">
        <v>141</v>
      </c>
      <c r="J20" s="31"/>
      <c r="K20" s="31"/>
      <c r="L20" s="31">
        <v>16</v>
      </c>
      <c r="M20" s="31"/>
      <c r="N20" s="49"/>
      <c r="O20" s="32">
        <f t="shared" si="0"/>
        <v>0</v>
      </c>
      <c r="P20" s="32"/>
      <c r="Q20" s="32">
        <f t="shared" si="1"/>
        <v>0</v>
      </c>
      <c r="R20" s="32"/>
      <c r="S20" s="32">
        <f t="shared" si="2"/>
        <v>0</v>
      </c>
      <c r="T20" s="33">
        <f t="shared" si="3"/>
        <v>16</v>
      </c>
      <c r="U20" s="69"/>
      <c r="V20" s="34"/>
      <c r="W20" s="32">
        <v>2</v>
      </c>
      <c r="X20" s="32"/>
      <c r="Y20" s="32"/>
      <c r="Z20" s="32"/>
      <c r="AA20" s="32"/>
      <c r="AB20" s="32"/>
      <c r="AC20" s="73"/>
      <c r="AD20" s="35"/>
      <c r="AE20" s="35"/>
    </row>
    <row r="21" spans="1:36" s="36" customFormat="1" ht="15" x14ac:dyDescent="0.2">
      <c r="A21" s="69"/>
      <c r="B21" s="83"/>
      <c r="C21" s="69"/>
      <c r="D21" s="35" t="s">
        <v>270</v>
      </c>
      <c r="E21" s="59" t="s">
        <v>271</v>
      </c>
      <c r="F21" s="39" t="s">
        <v>322</v>
      </c>
      <c r="G21" s="31" t="s">
        <v>271</v>
      </c>
      <c r="H21" s="36" t="s">
        <v>127</v>
      </c>
      <c r="I21" s="48" t="s">
        <v>97</v>
      </c>
      <c r="J21" s="31" t="s">
        <v>89</v>
      </c>
      <c r="K21" s="31"/>
      <c r="L21" s="31">
        <v>16</v>
      </c>
      <c r="M21" s="31"/>
      <c r="N21" s="49"/>
      <c r="O21" s="32">
        <f t="shared" si="0"/>
        <v>0</v>
      </c>
      <c r="P21" s="32"/>
      <c r="Q21" s="32">
        <f t="shared" si="1"/>
        <v>0</v>
      </c>
      <c r="R21" s="32"/>
      <c r="S21" s="32">
        <f t="shared" si="2"/>
        <v>0</v>
      </c>
      <c r="T21" s="33">
        <f t="shared" si="3"/>
        <v>16</v>
      </c>
      <c r="U21" s="69"/>
      <c r="V21" s="34"/>
      <c r="W21" s="32">
        <v>2</v>
      </c>
      <c r="X21" s="32"/>
      <c r="Y21" s="32"/>
      <c r="Z21" s="32"/>
      <c r="AA21" s="32"/>
      <c r="AB21" s="32"/>
      <c r="AC21" s="72"/>
      <c r="AD21" s="35"/>
      <c r="AE21" s="35"/>
    </row>
    <row r="22" spans="1:36" s="36" customFormat="1" ht="15.75" customHeight="1" x14ac:dyDescent="0.2">
      <c r="A22" s="69"/>
      <c r="B22" s="83"/>
      <c r="C22" s="70"/>
      <c r="D22" s="35" t="s">
        <v>272</v>
      </c>
      <c r="E22" s="31" t="s">
        <v>273</v>
      </c>
      <c r="F22" s="41" t="s">
        <v>274</v>
      </c>
      <c r="G22" s="31" t="s">
        <v>273</v>
      </c>
      <c r="H22" s="31" t="s">
        <v>127</v>
      </c>
      <c r="I22" s="48" t="s">
        <v>105</v>
      </c>
      <c r="J22" s="31"/>
      <c r="K22" s="37" t="s">
        <v>98</v>
      </c>
      <c r="L22" s="31">
        <v>16</v>
      </c>
      <c r="M22" s="31"/>
      <c r="N22" s="49"/>
      <c r="O22" s="32">
        <f t="shared" si="0"/>
        <v>0</v>
      </c>
      <c r="P22" s="32"/>
      <c r="Q22" s="32">
        <f t="shared" si="1"/>
        <v>0</v>
      </c>
      <c r="R22" s="32"/>
      <c r="S22" s="32">
        <f t="shared" si="2"/>
        <v>0</v>
      </c>
      <c r="T22" s="33">
        <f t="shared" si="3"/>
        <v>16</v>
      </c>
      <c r="U22" s="70"/>
      <c r="V22" s="34"/>
      <c r="W22" s="32"/>
      <c r="X22" s="32">
        <v>2</v>
      </c>
      <c r="Y22" s="32"/>
      <c r="Z22" s="32"/>
      <c r="AA22" s="32"/>
      <c r="AB22" s="32"/>
      <c r="AC22" s="46" t="s">
        <v>224</v>
      </c>
      <c r="AD22" s="35"/>
      <c r="AE22" s="35"/>
    </row>
    <row r="23" spans="1:36" s="36" customFormat="1" ht="18.75" customHeight="1" x14ac:dyDescent="0.2">
      <c r="A23" s="69"/>
      <c r="B23" s="83"/>
      <c r="C23" s="68" t="s">
        <v>324</v>
      </c>
      <c r="D23" s="68" t="s">
        <v>275</v>
      </c>
      <c r="E23" s="31" t="s">
        <v>154</v>
      </c>
      <c r="F23" s="54" t="s">
        <v>276</v>
      </c>
      <c r="G23" s="31" t="s">
        <v>154</v>
      </c>
      <c r="H23" s="31" t="s">
        <v>127</v>
      </c>
      <c r="I23" s="48" t="s">
        <v>141</v>
      </c>
      <c r="J23" s="31" t="s">
        <v>89</v>
      </c>
      <c r="K23" s="31"/>
      <c r="L23" s="31"/>
      <c r="M23" s="31"/>
      <c r="N23" s="49">
        <v>450</v>
      </c>
      <c r="O23" s="32">
        <v>0</v>
      </c>
      <c r="P23" s="32"/>
      <c r="Q23" s="32">
        <f t="shared" si="1"/>
        <v>0</v>
      </c>
      <c r="R23" s="32"/>
      <c r="S23" s="32">
        <f t="shared" si="2"/>
        <v>0</v>
      </c>
      <c r="T23" s="33"/>
      <c r="U23" s="68">
        <v>475</v>
      </c>
      <c r="V23" s="34">
        <v>19</v>
      </c>
      <c r="W23" s="32"/>
      <c r="X23" s="32">
        <v>18</v>
      </c>
      <c r="Y23" s="32"/>
      <c r="Z23" s="32"/>
      <c r="AA23" s="32"/>
      <c r="AB23" s="32"/>
      <c r="AC23" s="71" t="s">
        <v>167</v>
      </c>
      <c r="AD23" s="35"/>
      <c r="AE23" s="35"/>
    </row>
    <row r="24" spans="1:36" s="36" customFormat="1" ht="18.75" customHeight="1" x14ac:dyDescent="0.2">
      <c r="A24" s="69"/>
      <c r="B24" s="83"/>
      <c r="C24" s="70"/>
      <c r="D24" s="70"/>
      <c r="E24" s="31" t="s">
        <v>154</v>
      </c>
      <c r="F24" s="65" t="s">
        <v>277</v>
      </c>
      <c r="G24" s="31" t="s">
        <v>154</v>
      </c>
      <c r="H24" s="31" t="s">
        <v>127</v>
      </c>
      <c r="I24" s="48" t="s">
        <v>141</v>
      </c>
      <c r="J24" s="31"/>
      <c r="K24" s="31"/>
      <c r="L24" s="31"/>
      <c r="M24" s="31"/>
      <c r="N24" s="49">
        <v>25</v>
      </c>
      <c r="O24" s="32">
        <v>0</v>
      </c>
      <c r="P24" s="32">
        <v>0</v>
      </c>
      <c r="Q24" s="32">
        <v>0</v>
      </c>
      <c r="R24" s="32"/>
      <c r="S24" s="32">
        <v>0</v>
      </c>
      <c r="T24" s="33"/>
      <c r="U24" s="70"/>
      <c r="V24" s="34"/>
      <c r="W24" s="32"/>
      <c r="X24" s="32">
        <v>1</v>
      </c>
      <c r="Y24" s="32"/>
      <c r="Z24" s="32"/>
      <c r="AA24" s="32"/>
      <c r="AB24" s="32"/>
      <c r="AC24" s="72"/>
      <c r="AD24" s="35"/>
      <c r="AE24" s="35"/>
    </row>
    <row r="25" spans="1:36" s="36" customFormat="1" ht="15" x14ac:dyDescent="0.2">
      <c r="A25" s="69"/>
      <c r="B25" s="83"/>
      <c r="C25" s="68" t="s">
        <v>168</v>
      </c>
      <c r="D25" s="44" t="s">
        <v>169</v>
      </c>
      <c r="E25" s="31"/>
      <c r="F25" s="35"/>
      <c r="G25" s="55"/>
      <c r="H25" s="31"/>
      <c r="I25" s="48"/>
      <c r="J25" s="44"/>
      <c r="K25" s="44"/>
      <c r="L25" s="44"/>
      <c r="M25" s="44">
        <v>16</v>
      </c>
      <c r="N25" s="38"/>
      <c r="O25" s="32">
        <f t="shared" si="0"/>
        <v>0</v>
      </c>
      <c r="P25" s="32"/>
      <c r="Q25" s="32">
        <f t="shared" si="1"/>
        <v>0</v>
      </c>
      <c r="R25" s="32"/>
      <c r="S25" s="32">
        <f t="shared" si="2"/>
        <v>0</v>
      </c>
      <c r="T25" s="33"/>
      <c r="U25" s="32">
        <v>16</v>
      </c>
      <c r="V25" s="34">
        <v>3</v>
      </c>
      <c r="W25" s="32"/>
      <c r="X25" s="32"/>
      <c r="Y25" s="32"/>
      <c r="Z25" s="32"/>
      <c r="AA25" s="32"/>
      <c r="AB25" s="32">
        <v>2</v>
      </c>
      <c r="AC25" s="56" t="s">
        <v>169</v>
      </c>
      <c r="AD25" s="35"/>
      <c r="AE25" s="35"/>
    </row>
    <row r="26" spans="1:36" s="36" customFormat="1" ht="17.25" customHeight="1" x14ac:dyDescent="0.2">
      <c r="A26" s="70"/>
      <c r="B26" s="84"/>
      <c r="C26" s="70"/>
      <c r="D26" s="31" t="s">
        <v>170</v>
      </c>
      <c r="E26" s="31" t="s">
        <v>154</v>
      </c>
      <c r="F26" s="35" t="s">
        <v>276</v>
      </c>
      <c r="G26" s="31" t="s">
        <v>154</v>
      </c>
      <c r="H26" s="31" t="s">
        <v>127</v>
      </c>
      <c r="I26" s="57"/>
      <c r="J26" s="31"/>
      <c r="K26" s="31"/>
      <c r="L26" s="31"/>
      <c r="M26" s="31">
        <v>8</v>
      </c>
      <c r="N26" s="58"/>
      <c r="O26" s="32">
        <f t="shared" si="0"/>
        <v>0</v>
      </c>
      <c r="P26" s="31"/>
      <c r="Q26" s="32">
        <f t="shared" si="1"/>
        <v>0</v>
      </c>
      <c r="R26" s="31"/>
      <c r="S26" s="32">
        <f t="shared" si="2"/>
        <v>0</v>
      </c>
      <c r="T26" s="33"/>
      <c r="U26" s="31">
        <v>8</v>
      </c>
      <c r="V26" s="43"/>
      <c r="W26" s="31"/>
      <c r="X26" s="31"/>
      <c r="Y26" s="31"/>
      <c r="Z26" s="31"/>
      <c r="AA26" s="31"/>
      <c r="AB26" s="31">
        <v>1</v>
      </c>
      <c r="AC26" s="46" t="s">
        <v>321</v>
      </c>
      <c r="AD26" s="35"/>
      <c r="AE26" s="35"/>
    </row>
    <row r="27" spans="1:36" ht="13.5" thickBot="1" x14ac:dyDescent="0.25">
      <c r="A27" s="8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  <c r="R27" s="3"/>
      <c r="S27" s="3"/>
      <c r="T27" s="3"/>
      <c r="U27" s="4"/>
      <c r="V27" s="7">
        <f t="shared" ref="V27:AB27" si="4">SUM(V5:V26)</f>
        <v>62</v>
      </c>
      <c r="W27" s="2">
        <f t="shared" si="4"/>
        <v>9</v>
      </c>
      <c r="X27" s="2">
        <f t="shared" si="4"/>
        <v>44</v>
      </c>
      <c r="Y27" s="2">
        <f t="shared" si="4"/>
        <v>2</v>
      </c>
      <c r="Z27" s="2">
        <f t="shared" si="4"/>
        <v>4</v>
      </c>
      <c r="AA27" s="2">
        <f t="shared" si="4"/>
        <v>0</v>
      </c>
      <c r="AB27" s="2">
        <f t="shared" si="4"/>
        <v>3</v>
      </c>
      <c r="AC27" s="5"/>
      <c r="AD27" s="1"/>
      <c r="AE27" s="1"/>
      <c r="AF27" s="1"/>
      <c r="AG27" s="1"/>
      <c r="AH27" s="1"/>
      <c r="AI27" s="1"/>
      <c r="AJ27" s="1"/>
    </row>
  </sheetData>
  <mergeCells count="27">
    <mergeCell ref="AC23:AC24"/>
    <mergeCell ref="D23:D24"/>
    <mergeCell ref="M2:S2"/>
    <mergeCell ref="AD2:AE2"/>
    <mergeCell ref="B4:AC4"/>
    <mergeCell ref="B5:B12"/>
    <mergeCell ref="C5:C7"/>
    <mergeCell ref="U5:U7"/>
    <mergeCell ref="AC5:AC7"/>
    <mergeCell ref="C8:C10"/>
    <mergeCell ref="U8:U10"/>
    <mergeCell ref="A5:A26"/>
    <mergeCell ref="C13:C15"/>
    <mergeCell ref="C11:C12"/>
    <mergeCell ref="AC19:AC21"/>
    <mergeCell ref="C25:C26"/>
    <mergeCell ref="AC14:AC15"/>
    <mergeCell ref="C16:C18"/>
    <mergeCell ref="U16:U18"/>
    <mergeCell ref="AC16:AC17"/>
    <mergeCell ref="C19:C22"/>
    <mergeCell ref="D19:D20"/>
    <mergeCell ref="U19:U22"/>
    <mergeCell ref="U13:U15"/>
    <mergeCell ref="B13:B26"/>
    <mergeCell ref="C23:C24"/>
    <mergeCell ref="U23:U24"/>
  </mergeCells>
  <phoneticPr fontId="8" type="noConversion"/>
  <pageMargins left="0.25" right="0.25" top="0.75" bottom="0.75" header="0.3" footer="0.3"/>
  <pageSetup paperSize="256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"/>
  <sheetViews>
    <sheetView tabSelected="1" showRuler="0" zoomScale="70" zoomScaleNormal="70" workbookViewId="0">
      <selection sqref="A1:AC21"/>
    </sheetView>
  </sheetViews>
  <sheetFormatPr defaultColWidth="11.42578125" defaultRowHeight="12.75" x14ac:dyDescent="0.2"/>
  <cols>
    <col min="1" max="1" width="4.42578125" customWidth="1"/>
    <col min="2" max="2" width="4.140625" customWidth="1"/>
    <col min="3" max="3" width="76.7109375" customWidth="1"/>
    <col min="4" max="4" width="34.28515625" customWidth="1"/>
    <col min="6" max="6" width="30.140625" customWidth="1"/>
    <col min="7" max="7" width="9.28515625" customWidth="1"/>
    <col min="8" max="8" width="14.28515625" customWidth="1"/>
    <col min="9" max="9" width="6.28515625" customWidth="1"/>
    <col min="10" max="10" width="7.7109375" customWidth="1"/>
    <col min="11" max="11" width="10.28515625" customWidth="1"/>
    <col min="13" max="13" width="11.7109375" customWidth="1"/>
    <col min="14" max="14" width="7.42578125" customWidth="1"/>
    <col min="15" max="15" width="8.42578125" customWidth="1"/>
    <col min="16" max="16" width="7.42578125" customWidth="1"/>
    <col min="17" max="17" width="8.85546875" customWidth="1"/>
    <col min="18" max="18" width="7.85546875" customWidth="1"/>
    <col min="19" max="19" width="11.42578125" customWidth="1"/>
    <col min="20" max="20" width="9.710937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4.140625" customWidth="1"/>
    <col min="27" max="28" width="4" customWidth="1"/>
    <col min="29" max="29" width="53.28515625" customWidth="1"/>
    <col min="30" max="30" width="9.7109375" customWidth="1"/>
    <col min="31" max="31" width="10.42578125" customWidth="1"/>
  </cols>
  <sheetData>
    <row r="1" spans="1:36" ht="23.25" x14ac:dyDescent="0.35">
      <c r="A1" s="92" t="s">
        <v>312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36" ht="23.25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6" t="s">
        <v>313</v>
      </c>
      <c r="N2" s="97"/>
      <c r="O2" s="97"/>
      <c r="P2" s="97"/>
      <c r="Q2" s="97"/>
      <c r="R2" s="97"/>
      <c r="S2" s="98"/>
      <c r="T2" s="94"/>
      <c r="U2" s="94"/>
      <c r="V2" s="94"/>
      <c r="W2" s="94"/>
      <c r="X2" s="94"/>
      <c r="Y2" s="94"/>
      <c r="Z2" s="94"/>
      <c r="AA2" s="94"/>
      <c r="AB2" s="94"/>
      <c r="AC2" s="94"/>
      <c r="AD2" s="74" t="s">
        <v>8</v>
      </c>
      <c r="AE2" s="75"/>
      <c r="AF2" s="11"/>
      <c r="AG2" s="11"/>
      <c r="AH2" s="11"/>
      <c r="AI2" s="11"/>
      <c r="AJ2" s="11"/>
    </row>
    <row r="3" spans="1:36" ht="162.75" x14ac:dyDescent="0.2">
      <c r="A3" s="99" t="s">
        <v>24</v>
      </c>
      <c r="B3" s="100" t="s">
        <v>25</v>
      </c>
      <c r="C3" s="101" t="s">
        <v>26</v>
      </c>
      <c r="D3" s="101" t="s">
        <v>27</v>
      </c>
      <c r="E3" s="101" t="s">
        <v>314</v>
      </c>
      <c r="F3" s="101" t="s">
        <v>28</v>
      </c>
      <c r="G3" s="101" t="s">
        <v>29</v>
      </c>
      <c r="H3" s="101" t="s">
        <v>5</v>
      </c>
      <c r="I3" s="101" t="s">
        <v>3</v>
      </c>
      <c r="J3" s="101" t="s">
        <v>30</v>
      </c>
      <c r="K3" s="101" t="s">
        <v>4</v>
      </c>
      <c r="L3" s="101" t="s">
        <v>31</v>
      </c>
      <c r="M3" s="101" t="s">
        <v>315</v>
      </c>
      <c r="N3" s="101" t="s">
        <v>32</v>
      </c>
      <c r="O3" s="102" t="s">
        <v>33</v>
      </c>
      <c r="P3" s="101" t="s">
        <v>34</v>
      </c>
      <c r="Q3" s="102" t="s">
        <v>35</v>
      </c>
      <c r="R3" s="101" t="s">
        <v>316</v>
      </c>
      <c r="S3" s="103" t="s">
        <v>36</v>
      </c>
      <c r="T3" s="102" t="s">
        <v>37</v>
      </c>
      <c r="U3" s="101" t="s">
        <v>6</v>
      </c>
      <c r="V3" s="101" t="s">
        <v>38</v>
      </c>
      <c r="W3" s="101" t="s">
        <v>39</v>
      </c>
      <c r="X3" s="101" t="s">
        <v>40</v>
      </c>
      <c r="Y3" s="101" t="s">
        <v>41</v>
      </c>
      <c r="Z3" s="101" t="s">
        <v>42</v>
      </c>
      <c r="AA3" s="101" t="s">
        <v>43</v>
      </c>
      <c r="AB3" s="101" t="s">
        <v>44</v>
      </c>
      <c r="AC3" s="100" t="s">
        <v>47</v>
      </c>
      <c r="AD3" s="17" t="s">
        <v>45</v>
      </c>
      <c r="AE3" s="17" t="s">
        <v>46</v>
      </c>
      <c r="AF3" s="11"/>
      <c r="AG3" s="11"/>
      <c r="AH3" s="11"/>
      <c r="AI3" s="11"/>
      <c r="AJ3" s="11"/>
    </row>
    <row r="4" spans="1:36" ht="23.25" x14ac:dyDescent="0.35">
      <c r="A4" s="104"/>
      <c r="B4" s="105" t="s">
        <v>10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7"/>
      <c r="AD4" s="12"/>
      <c r="AE4" s="12"/>
      <c r="AF4" s="1"/>
      <c r="AG4" s="1"/>
      <c r="AH4" s="1"/>
      <c r="AI4" s="1"/>
      <c r="AJ4" s="1"/>
    </row>
    <row r="5" spans="1:36" s="36" customFormat="1" ht="23.25" x14ac:dyDescent="0.2">
      <c r="A5" s="108">
        <v>3</v>
      </c>
      <c r="B5" s="109">
        <v>1</v>
      </c>
      <c r="C5" s="110" t="s">
        <v>278</v>
      </c>
      <c r="D5" s="111" t="s">
        <v>279</v>
      </c>
      <c r="E5" s="111" t="s">
        <v>222</v>
      </c>
      <c r="F5" s="112" t="s">
        <v>223</v>
      </c>
      <c r="G5" s="111" t="s">
        <v>222</v>
      </c>
      <c r="H5" s="111" t="s">
        <v>127</v>
      </c>
      <c r="I5" s="111" t="s">
        <v>97</v>
      </c>
      <c r="J5" s="111" t="s">
        <v>89</v>
      </c>
      <c r="K5" s="111" t="s">
        <v>98</v>
      </c>
      <c r="L5" s="111">
        <v>16</v>
      </c>
      <c r="M5" s="111"/>
      <c r="N5" s="113"/>
      <c r="O5" s="113">
        <f>SUM(N5)</f>
        <v>0</v>
      </c>
      <c r="P5" s="113"/>
      <c r="Q5" s="113">
        <f>P5*0.5</f>
        <v>0</v>
      </c>
      <c r="R5" s="113"/>
      <c r="S5" s="113">
        <f>R6*0.1</f>
        <v>0</v>
      </c>
      <c r="T5" s="114">
        <f>SUM(Q5+O5+M5+L5)</f>
        <v>16</v>
      </c>
      <c r="U5" s="109">
        <v>48</v>
      </c>
      <c r="V5" s="115">
        <v>6</v>
      </c>
      <c r="W5" s="113"/>
      <c r="X5" s="113">
        <v>2</v>
      </c>
      <c r="Y5" s="113"/>
      <c r="Z5" s="113"/>
      <c r="AA5" s="113"/>
      <c r="AB5" s="113"/>
      <c r="AC5" s="116" t="s">
        <v>280</v>
      </c>
      <c r="AD5" s="35"/>
      <c r="AE5" s="35"/>
    </row>
    <row r="6" spans="1:36" s="36" customFormat="1" ht="23.25" x14ac:dyDescent="0.2">
      <c r="A6" s="117"/>
      <c r="B6" s="118"/>
      <c r="C6" s="119"/>
      <c r="D6" s="111" t="s">
        <v>281</v>
      </c>
      <c r="E6" s="111" t="s">
        <v>222</v>
      </c>
      <c r="F6" s="120" t="s">
        <v>226</v>
      </c>
      <c r="G6" s="121" t="s">
        <v>222</v>
      </c>
      <c r="H6" s="111" t="s">
        <v>127</v>
      </c>
      <c r="I6" s="111" t="s">
        <v>115</v>
      </c>
      <c r="J6" s="111"/>
      <c r="K6" s="111"/>
      <c r="L6" s="111">
        <v>16</v>
      </c>
      <c r="M6" s="111"/>
      <c r="N6" s="122"/>
      <c r="O6" s="113">
        <f t="shared" ref="O6:O21" si="0">SUM(N6)</f>
        <v>0</v>
      </c>
      <c r="P6" s="113"/>
      <c r="Q6" s="113">
        <f t="shared" ref="Q6:Q21" si="1">P6*0.5</f>
        <v>0</v>
      </c>
      <c r="R6" s="113"/>
      <c r="S6" s="113">
        <f t="shared" ref="S6:S20" si="2">R7*0.1</f>
        <v>0</v>
      </c>
      <c r="T6" s="114">
        <f t="shared" ref="T6:T21" si="3">SUM(Q6+O6+M6+L6)</f>
        <v>16</v>
      </c>
      <c r="U6" s="118"/>
      <c r="V6" s="115"/>
      <c r="W6" s="113"/>
      <c r="X6" s="113">
        <v>2</v>
      </c>
      <c r="Y6" s="113"/>
      <c r="Z6" s="113"/>
      <c r="AA6" s="113"/>
      <c r="AB6" s="113"/>
      <c r="AC6" s="123"/>
      <c r="AD6" s="35"/>
      <c r="AE6" s="35"/>
    </row>
    <row r="7" spans="1:36" s="36" customFormat="1" ht="23.25" x14ac:dyDescent="0.2">
      <c r="A7" s="117"/>
      <c r="B7" s="118"/>
      <c r="C7" s="119"/>
      <c r="D7" s="124" t="s">
        <v>282</v>
      </c>
      <c r="E7" s="110" t="s">
        <v>283</v>
      </c>
      <c r="F7" s="111" t="s">
        <v>284</v>
      </c>
      <c r="G7" s="120" t="s">
        <v>283</v>
      </c>
      <c r="H7" s="125" t="s">
        <v>96</v>
      </c>
      <c r="I7" s="124" t="s">
        <v>97</v>
      </c>
      <c r="J7" s="111"/>
      <c r="K7" s="111"/>
      <c r="L7" s="113">
        <v>8</v>
      </c>
      <c r="M7" s="111"/>
      <c r="N7" s="125"/>
      <c r="O7" s="113">
        <f t="shared" si="0"/>
        <v>0</v>
      </c>
      <c r="P7" s="115"/>
      <c r="Q7" s="113">
        <f t="shared" si="1"/>
        <v>0</v>
      </c>
      <c r="R7" s="115"/>
      <c r="S7" s="113">
        <f t="shared" si="2"/>
        <v>0</v>
      </c>
      <c r="T7" s="114">
        <f t="shared" si="3"/>
        <v>8</v>
      </c>
      <c r="U7" s="118"/>
      <c r="V7" s="115"/>
      <c r="W7" s="115"/>
      <c r="X7" s="113">
        <v>1</v>
      </c>
      <c r="Y7" s="115"/>
      <c r="Z7" s="115"/>
      <c r="AA7" s="115"/>
      <c r="AB7" s="115"/>
      <c r="AC7" s="116" t="s">
        <v>149</v>
      </c>
      <c r="AD7" s="35"/>
      <c r="AE7" s="35"/>
    </row>
    <row r="8" spans="1:36" s="36" customFormat="1" ht="46.5" x14ac:dyDescent="0.2">
      <c r="A8" s="117"/>
      <c r="B8" s="118"/>
      <c r="C8" s="126"/>
      <c r="D8" s="124" t="s">
        <v>285</v>
      </c>
      <c r="E8" s="126"/>
      <c r="F8" s="127" t="s">
        <v>286</v>
      </c>
      <c r="G8" s="128" t="s">
        <v>283</v>
      </c>
      <c r="H8" s="120" t="s">
        <v>96</v>
      </c>
      <c r="I8" s="127" t="s">
        <v>107</v>
      </c>
      <c r="J8" s="111"/>
      <c r="K8" s="111"/>
      <c r="L8" s="111">
        <v>8</v>
      </c>
      <c r="M8" s="111"/>
      <c r="N8" s="129"/>
      <c r="O8" s="113">
        <f t="shared" si="0"/>
        <v>0</v>
      </c>
      <c r="P8" s="113"/>
      <c r="Q8" s="113">
        <f t="shared" si="1"/>
        <v>0</v>
      </c>
      <c r="R8" s="113"/>
      <c r="S8" s="113">
        <f t="shared" si="2"/>
        <v>0</v>
      </c>
      <c r="T8" s="114">
        <f t="shared" si="3"/>
        <v>8</v>
      </c>
      <c r="U8" s="130"/>
      <c r="V8" s="115"/>
      <c r="W8" s="113"/>
      <c r="X8" s="113">
        <v>1</v>
      </c>
      <c r="Y8" s="113"/>
      <c r="Z8" s="113"/>
      <c r="AA8" s="113"/>
      <c r="AB8" s="113"/>
      <c r="AC8" s="123"/>
      <c r="AD8" s="35"/>
      <c r="AE8" s="35"/>
    </row>
    <row r="9" spans="1:36" s="36" customFormat="1" ht="46.5" x14ac:dyDescent="0.2">
      <c r="A9" s="117"/>
      <c r="B9" s="118"/>
      <c r="C9" s="108" t="s">
        <v>287</v>
      </c>
      <c r="D9" s="108" t="s">
        <v>288</v>
      </c>
      <c r="E9" s="131" t="s">
        <v>273</v>
      </c>
      <c r="F9" s="132" t="s">
        <v>274</v>
      </c>
      <c r="G9" s="131" t="s">
        <v>273</v>
      </c>
      <c r="H9" s="111" t="s">
        <v>127</v>
      </c>
      <c r="I9" s="132" t="s">
        <v>105</v>
      </c>
      <c r="J9" s="111" t="s">
        <v>89</v>
      </c>
      <c r="K9" s="111" t="s">
        <v>98</v>
      </c>
      <c r="L9" s="111">
        <v>8</v>
      </c>
      <c r="M9" s="111"/>
      <c r="N9" s="129"/>
      <c r="O9" s="113">
        <f t="shared" si="0"/>
        <v>0</v>
      </c>
      <c r="P9" s="124"/>
      <c r="Q9" s="113">
        <f t="shared" si="1"/>
        <v>0</v>
      </c>
      <c r="R9" s="124"/>
      <c r="S9" s="113">
        <f>R11*0.1</f>
        <v>0</v>
      </c>
      <c r="T9" s="114">
        <f t="shared" si="3"/>
        <v>8</v>
      </c>
      <c r="U9" s="108">
        <v>64</v>
      </c>
      <c r="V9" s="133">
        <v>8</v>
      </c>
      <c r="W9" s="124"/>
      <c r="X9" s="124">
        <v>1</v>
      </c>
      <c r="Y9" s="124"/>
      <c r="Z9" s="124"/>
      <c r="AA9" s="124"/>
      <c r="AB9" s="124"/>
      <c r="AC9" s="134" t="s">
        <v>280</v>
      </c>
      <c r="AD9" s="35"/>
      <c r="AE9" s="35"/>
    </row>
    <row r="10" spans="1:36" s="36" customFormat="1" ht="46.5" x14ac:dyDescent="0.2">
      <c r="A10" s="117"/>
      <c r="B10" s="118"/>
      <c r="C10" s="117"/>
      <c r="D10" s="135"/>
      <c r="E10" s="121"/>
      <c r="F10" s="132" t="s">
        <v>289</v>
      </c>
      <c r="G10" s="121"/>
      <c r="H10" s="111" t="s">
        <v>127</v>
      </c>
      <c r="I10" s="132" t="s">
        <v>141</v>
      </c>
      <c r="J10" s="111"/>
      <c r="K10" s="111"/>
      <c r="L10" s="111">
        <v>16</v>
      </c>
      <c r="M10" s="111"/>
      <c r="N10" s="129"/>
      <c r="O10" s="113">
        <v>0</v>
      </c>
      <c r="P10" s="124"/>
      <c r="Q10" s="113">
        <v>0</v>
      </c>
      <c r="R10" s="124"/>
      <c r="S10" s="113">
        <v>0</v>
      </c>
      <c r="T10" s="114">
        <v>8</v>
      </c>
      <c r="U10" s="117"/>
      <c r="V10" s="133"/>
      <c r="W10" s="124"/>
      <c r="X10" s="124">
        <v>2</v>
      </c>
      <c r="Y10" s="124"/>
      <c r="Z10" s="124"/>
      <c r="AA10" s="124"/>
      <c r="AB10" s="124"/>
      <c r="AC10" s="136"/>
      <c r="AD10" s="35"/>
      <c r="AE10" s="35"/>
    </row>
    <row r="11" spans="1:36" s="36" customFormat="1" ht="46.5" x14ac:dyDescent="0.2">
      <c r="A11" s="117"/>
      <c r="B11" s="118"/>
      <c r="C11" s="117"/>
      <c r="D11" s="137" t="s">
        <v>290</v>
      </c>
      <c r="E11" s="131" t="s">
        <v>154</v>
      </c>
      <c r="F11" s="132" t="s">
        <v>291</v>
      </c>
      <c r="G11" s="131" t="s">
        <v>154</v>
      </c>
      <c r="H11" s="111" t="s">
        <v>127</v>
      </c>
      <c r="I11" s="132" t="s">
        <v>141</v>
      </c>
      <c r="J11" s="111"/>
      <c r="K11" s="111"/>
      <c r="L11" s="111">
        <v>24</v>
      </c>
      <c r="M11" s="111"/>
      <c r="N11" s="129"/>
      <c r="O11" s="113">
        <f t="shared" si="0"/>
        <v>0</v>
      </c>
      <c r="P11" s="113"/>
      <c r="Q11" s="113">
        <f t="shared" si="1"/>
        <v>0</v>
      </c>
      <c r="R11" s="113"/>
      <c r="S11" s="113">
        <v>0</v>
      </c>
      <c r="T11" s="114">
        <f t="shared" si="3"/>
        <v>24</v>
      </c>
      <c r="U11" s="117"/>
      <c r="V11" s="115"/>
      <c r="W11" s="113"/>
      <c r="X11" s="113">
        <v>3</v>
      </c>
      <c r="Y11" s="113"/>
      <c r="Z11" s="113"/>
      <c r="AA11" s="113"/>
      <c r="AB11" s="113"/>
      <c r="AC11" s="136"/>
      <c r="AD11" s="35"/>
      <c r="AE11" s="35"/>
    </row>
    <row r="12" spans="1:36" s="36" customFormat="1" ht="46.5" x14ac:dyDescent="0.2">
      <c r="A12" s="117"/>
      <c r="B12" s="118"/>
      <c r="C12" s="135"/>
      <c r="D12" s="124" t="s">
        <v>292</v>
      </c>
      <c r="E12" s="111" t="s">
        <v>293</v>
      </c>
      <c r="F12" s="138" t="s">
        <v>294</v>
      </c>
      <c r="G12" s="111" t="s">
        <v>293</v>
      </c>
      <c r="H12" s="125" t="s">
        <v>127</v>
      </c>
      <c r="I12" s="132" t="s">
        <v>107</v>
      </c>
      <c r="J12" s="111"/>
      <c r="K12" s="111"/>
      <c r="L12" s="111">
        <v>16</v>
      </c>
      <c r="M12" s="111"/>
      <c r="N12" s="129"/>
      <c r="O12" s="113">
        <f t="shared" si="0"/>
        <v>0</v>
      </c>
      <c r="P12" s="111"/>
      <c r="Q12" s="113">
        <f t="shared" si="1"/>
        <v>0</v>
      </c>
      <c r="R12" s="111"/>
      <c r="S12" s="113">
        <f t="shared" si="2"/>
        <v>0</v>
      </c>
      <c r="T12" s="114">
        <f t="shared" si="3"/>
        <v>16</v>
      </c>
      <c r="U12" s="135"/>
      <c r="V12" s="139"/>
      <c r="W12" s="111"/>
      <c r="X12" s="111">
        <v>2</v>
      </c>
      <c r="Y12" s="111"/>
      <c r="Z12" s="111"/>
      <c r="AA12" s="111"/>
      <c r="AB12" s="111"/>
      <c r="AC12" s="140" t="s">
        <v>295</v>
      </c>
      <c r="AD12" s="35"/>
      <c r="AE12" s="35"/>
    </row>
    <row r="13" spans="1:36" s="36" customFormat="1" ht="46.5" x14ac:dyDescent="0.2">
      <c r="A13" s="117"/>
      <c r="B13" s="118"/>
      <c r="C13" s="108" t="s">
        <v>296</v>
      </c>
      <c r="D13" s="124" t="s">
        <v>297</v>
      </c>
      <c r="E13" s="111" t="s">
        <v>222</v>
      </c>
      <c r="F13" s="132" t="s">
        <v>298</v>
      </c>
      <c r="G13" s="111" t="s">
        <v>222</v>
      </c>
      <c r="H13" s="111" t="s">
        <v>163</v>
      </c>
      <c r="I13" s="132" t="s">
        <v>97</v>
      </c>
      <c r="J13" s="111"/>
      <c r="K13" s="111"/>
      <c r="L13" s="111">
        <v>16</v>
      </c>
      <c r="M13" s="111"/>
      <c r="N13" s="129"/>
      <c r="O13" s="113">
        <f t="shared" si="0"/>
        <v>0</v>
      </c>
      <c r="P13" s="113"/>
      <c r="Q13" s="113">
        <f t="shared" si="1"/>
        <v>0</v>
      </c>
      <c r="R13" s="113"/>
      <c r="S13" s="113">
        <f t="shared" si="2"/>
        <v>0</v>
      </c>
      <c r="T13" s="114">
        <f t="shared" si="3"/>
        <v>16</v>
      </c>
      <c r="U13" s="108">
        <v>32</v>
      </c>
      <c r="V13" s="115">
        <v>4</v>
      </c>
      <c r="W13" s="113"/>
      <c r="X13" s="113">
        <v>2</v>
      </c>
      <c r="Y13" s="113"/>
      <c r="Z13" s="113"/>
      <c r="AA13" s="113"/>
      <c r="AB13" s="113"/>
      <c r="AC13" s="141" t="s">
        <v>280</v>
      </c>
      <c r="AD13" s="35"/>
      <c r="AE13" s="35"/>
    </row>
    <row r="14" spans="1:36" s="36" customFormat="1" ht="46.5" x14ac:dyDescent="0.2">
      <c r="A14" s="117"/>
      <c r="B14" s="130"/>
      <c r="C14" s="135"/>
      <c r="D14" s="124" t="s">
        <v>299</v>
      </c>
      <c r="E14" s="111" t="s">
        <v>300</v>
      </c>
      <c r="F14" s="132" t="s">
        <v>301</v>
      </c>
      <c r="G14" s="111" t="s">
        <v>300</v>
      </c>
      <c r="H14" s="111" t="s">
        <v>120</v>
      </c>
      <c r="I14" s="132" t="s">
        <v>107</v>
      </c>
      <c r="J14" s="111" t="s">
        <v>89</v>
      </c>
      <c r="K14" s="120" t="s">
        <v>98</v>
      </c>
      <c r="L14" s="111">
        <v>16</v>
      </c>
      <c r="M14" s="111"/>
      <c r="N14" s="129"/>
      <c r="O14" s="113">
        <f t="shared" si="0"/>
        <v>0</v>
      </c>
      <c r="P14" s="113"/>
      <c r="Q14" s="113">
        <f t="shared" si="1"/>
        <v>0</v>
      </c>
      <c r="R14" s="113"/>
      <c r="S14" s="113">
        <f t="shared" si="2"/>
        <v>0</v>
      </c>
      <c r="T14" s="114">
        <f t="shared" si="3"/>
        <v>16</v>
      </c>
      <c r="U14" s="135"/>
      <c r="V14" s="115"/>
      <c r="W14" s="113"/>
      <c r="X14" s="113">
        <v>2</v>
      </c>
      <c r="Y14" s="113"/>
      <c r="Z14" s="113"/>
      <c r="AA14" s="113"/>
      <c r="AB14" s="113"/>
      <c r="AC14" s="140" t="s">
        <v>295</v>
      </c>
      <c r="AD14" s="35"/>
      <c r="AE14" s="35"/>
    </row>
    <row r="15" spans="1:36" s="36" customFormat="1" ht="46.5" x14ac:dyDescent="0.2">
      <c r="A15" s="117"/>
      <c r="B15" s="109">
        <v>2</v>
      </c>
      <c r="C15" s="108" t="s">
        <v>302</v>
      </c>
      <c r="D15" s="142" t="s">
        <v>303</v>
      </c>
      <c r="E15" s="121" t="s">
        <v>273</v>
      </c>
      <c r="F15" s="127" t="s">
        <v>274</v>
      </c>
      <c r="G15" s="111" t="s">
        <v>273</v>
      </c>
      <c r="H15" s="111" t="s">
        <v>127</v>
      </c>
      <c r="I15" s="132" t="s">
        <v>105</v>
      </c>
      <c r="J15" s="111" t="s">
        <v>89</v>
      </c>
      <c r="K15" s="111" t="s">
        <v>98</v>
      </c>
      <c r="L15" s="111">
        <v>8</v>
      </c>
      <c r="M15" s="111"/>
      <c r="N15" s="129"/>
      <c r="O15" s="113">
        <f t="shared" si="0"/>
        <v>0</v>
      </c>
      <c r="P15" s="113"/>
      <c r="Q15" s="113">
        <f t="shared" si="1"/>
        <v>0</v>
      </c>
      <c r="R15" s="113"/>
      <c r="S15" s="113">
        <f>R17*0.1</f>
        <v>0</v>
      </c>
      <c r="T15" s="114">
        <f t="shared" si="3"/>
        <v>8</v>
      </c>
      <c r="U15" s="108">
        <v>32</v>
      </c>
      <c r="V15" s="115">
        <v>4</v>
      </c>
      <c r="W15" s="113"/>
      <c r="X15" s="113">
        <v>1</v>
      </c>
      <c r="Y15" s="113"/>
      <c r="Z15" s="113"/>
      <c r="AA15" s="113"/>
      <c r="AB15" s="113"/>
      <c r="AC15" s="116" t="s">
        <v>280</v>
      </c>
      <c r="AD15" s="35"/>
      <c r="AE15" s="35"/>
    </row>
    <row r="16" spans="1:36" s="36" customFormat="1" ht="46.5" x14ac:dyDescent="0.2">
      <c r="A16" s="117"/>
      <c r="B16" s="118"/>
      <c r="C16" s="135"/>
      <c r="D16" s="143" t="s">
        <v>304</v>
      </c>
      <c r="E16" s="121" t="s">
        <v>154</v>
      </c>
      <c r="F16" s="127" t="s">
        <v>88</v>
      </c>
      <c r="G16" s="111" t="s">
        <v>154</v>
      </c>
      <c r="H16" s="111" t="s">
        <v>127</v>
      </c>
      <c r="I16" s="132" t="s">
        <v>141</v>
      </c>
      <c r="J16" s="111"/>
      <c r="K16" s="111"/>
      <c r="L16" s="111">
        <v>24</v>
      </c>
      <c r="M16" s="111"/>
      <c r="N16" s="129"/>
      <c r="O16" s="113">
        <v>0</v>
      </c>
      <c r="P16" s="113"/>
      <c r="Q16" s="113">
        <v>0</v>
      </c>
      <c r="R16" s="113"/>
      <c r="S16" s="113">
        <v>0</v>
      </c>
      <c r="T16" s="114">
        <v>0</v>
      </c>
      <c r="U16" s="135"/>
      <c r="V16" s="115"/>
      <c r="W16" s="113"/>
      <c r="X16" s="113">
        <v>3</v>
      </c>
      <c r="Y16" s="113"/>
      <c r="Z16" s="113"/>
      <c r="AA16" s="113"/>
      <c r="AB16" s="113"/>
      <c r="AC16" s="123"/>
      <c r="AD16" s="35"/>
      <c r="AE16" s="35"/>
    </row>
    <row r="17" spans="1:36" s="36" customFormat="1" ht="46.5" x14ac:dyDescent="0.2">
      <c r="A17" s="117"/>
      <c r="B17" s="118"/>
      <c r="C17" s="142" t="s">
        <v>305</v>
      </c>
      <c r="D17" s="124" t="s">
        <v>306</v>
      </c>
      <c r="E17" s="111" t="s">
        <v>307</v>
      </c>
      <c r="F17" s="132" t="s">
        <v>308</v>
      </c>
      <c r="G17" s="111" t="s">
        <v>307</v>
      </c>
      <c r="H17" s="111" t="s">
        <v>213</v>
      </c>
      <c r="I17" s="132" t="s">
        <v>97</v>
      </c>
      <c r="J17" s="111" t="s">
        <v>89</v>
      </c>
      <c r="K17" s="111"/>
      <c r="L17" s="111">
        <v>16</v>
      </c>
      <c r="M17" s="111"/>
      <c r="N17" s="129"/>
      <c r="O17" s="113">
        <f t="shared" si="0"/>
        <v>0</v>
      </c>
      <c r="P17" s="113"/>
      <c r="Q17" s="113">
        <f t="shared" si="1"/>
        <v>0</v>
      </c>
      <c r="R17" s="113"/>
      <c r="S17" s="113">
        <f t="shared" si="2"/>
        <v>0</v>
      </c>
      <c r="T17" s="114">
        <f t="shared" si="3"/>
        <v>16</v>
      </c>
      <c r="U17" s="124">
        <v>16</v>
      </c>
      <c r="V17" s="115">
        <v>2</v>
      </c>
      <c r="W17" s="113"/>
      <c r="X17" s="113"/>
      <c r="Y17" s="113"/>
      <c r="Z17" s="113">
        <v>2</v>
      </c>
      <c r="AA17" s="113"/>
      <c r="AB17" s="113"/>
      <c r="AC17" s="144" t="s">
        <v>249</v>
      </c>
      <c r="AD17" s="35"/>
      <c r="AE17" s="35"/>
    </row>
    <row r="18" spans="1:36" s="36" customFormat="1" ht="46.5" x14ac:dyDescent="0.2">
      <c r="A18" s="117"/>
      <c r="B18" s="118"/>
      <c r="C18" s="124" t="s">
        <v>325</v>
      </c>
      <c r="D18" s="124" t="s">
        <v>309</v>
      </c>
      <c r="E18" s="111" t="s">
        <v>154</v>
      </c>
      <c r="F18" s="132" t="s">
        <v>276</v>
      </c>
      <c r="G18" s="111" t="s">
        <v>154</v>
      </c>
      <c r="H18" s="111" t="s">
        <v>127</v>
      </c>
      <c r="I18" s="132" t="s">
        <v>141</v>
      </c>
      <c r="J18" s="111"/>
      <c r="K18" s="111"/>
      <c r="L18" s="111"/>
      <c r="M18" s="111"/>
      <c r="N18" s="129">
        <v>675</v>
      </c>
      <c r="O18" s="113">
        <v>0</v>
      </c>
      <c r="P18" s="113"/>
      <c r="Q18" s="113">
        <f t="shared" si="1"/>
        <v>0</v>
      </c>
      <c r="R18" s="113"/>
      <c r="S18" s="113">
        <f t="shared" si="2"/>
        <v>0</v>
      </c>
      <c r="T18" s="114">
        <f t="shared" si="3"/>
        <v>0</v>
      </c>
      <c r="U18" s="124">
        <v>675</v>
      </c>
      <c r="V18" s="115">
        <v>27</v>
      </c>
      <c r="W18" s="113"/>
      <c r="X18" s="113">
        <v>27</v>
      </c>
      <c r="Y18" s="113"/>
      <c r="Z18" s="113"/>
      <c r="AA18" s="113"/>
      <c r="AB18" s="113"/>
      <c r="AC18" s="144" t="s">
        <v>167</v>
      </c>
      <c r="AD18" s="35"/>
      <c r="AE18" s="35"/>
    </row>
    <row r="19" spans="1:36" s="36" customFormat="1" ht="23.25" x14ac:dyDescent="0.2">
      <c r="A19" s="117"/>
      <c r="B19" s="118"/>
      <c r="C19" s="108" t="s">
        <v>168</v>
      </c>
      <c r="D19" s="124" t="s">
        <v>169</v>
      </c>
      <c r="E19" s="111"/>
      <c r="F19" s="132"/>
      <c r="G19" s="111"/>
      <c r="H19" s="111"/>
      <c r="I19" s="132"/>
      <c r="J19" s="111"/>
      <c r="K19" s="111"/>
      <c r="L19" s="111"/>
      <c r="M19" s="111">
        <v>16</v>
      </c>
      <c r="N19" s="129"/>
      <c r="O19" s="113">
        <f t="shared" si="0"/>
        <v>0</v>
      </c>
      <c r="P19" s="113"/>
      <c r="Q19" s="113">
        <f t="shared" si="1"/>
        <v>0</v>
      </c>
      <c r="R19" s="113"/>
      <c r="S19" s="113">
        <f t="shared" si="2"/>
        <v>0</v>
      </c>
      <c r="T19" s="114">
        <v>0</v>
      </c>
      <c r="U19" s="124">
        <v>16</v>
      </c>
      <c r="V19" s="115">
        <v>3</v>
      </c>
      <c r="W19" s="113"/>
      <c r="X19" s="113"/>
      <c r="Y19" s="113"/>
      <c r="Z19" s="113"/>
      <c r="AA19" s="113"/>
      <c r="AB19" s="113">
        <v>2</v>
      </c>
      <c r="AC19" s="144" t="s">
        <v>169</v>
      </c>
      <c r="AD19" s="35"/>
      <c r="AE19" s="35"/>
    </row>
    <row r="20" spans="1:36" s="36" customFormat="1" ht="46.5" x14ac:dyDescent="0.2">
      <c r="A20" s="117"/>
      <c r="B20" s="118"/>
      <c r="C20" s="135"/>
      <c r="D20" s="124" t="s">
        <v>170</v>
      </c>
      <c r="E20" s="111" t="s">
        <v>154</v>
      </c>
      <c r="F20" s="132" t="s">
        <v>276</v>
      </c>
      <c r="G20" s="111" t="s">
        <v>154</v>
      </c>
      <c r="H20" s="111" t="s">
        <v>127</v>
      </c>
      <c r="I20" s="132" t="s">
        <v>141</v>
      </c>
      <c r="J20" s="111"/>
      <c r="K20" s="111"/>
      <c r="L20" s="111"/>
      <c r="M20" s="111">
        <v>8</v>
      </c>
      <c r="N20" s="129"/>
      <c r="O20" s="113">
        <f t="shared" si="0"/>
        <v>0</v>
      </c>
      <c r="P20" s="113"/>
      <c r="Q20" s="113">
        <f t="shared" si="1"/>
        <v>0</v>
      </c>
      <c r="R20" s="113"/>
      <c r="S20" s="113">
        <f t="shared" si="2"/>
        <v>0</v>
      </c>
      <c r="T20" s="114">
        <v>0</v>
      </c>
      <c r="U20" s="142">
        <v>8</v>
      </c>
      <c r="V20" s="115"/>
      <c r="W20" s="113"/>
      <c r="X20" s="113"/>
      <c r="Y20" s="113"/>
      <c r="Z20" s="113"/>
      <c r="AA20" s="113"/>
      <c r="AB20" s="113">
        <v>1</v>
      </c>
      <c r="AC20" s="144" t="s">
        <v>321</v>
      </c>
      <c r="AD20" s="35"/>
      <c r="AE20" s="35"/>
    </row>
    <row r="21" spans="1:36" s="36" customFormat="1" ht="23.25" x14ac:dyDescent="0.2">
      <c r="A21" s="135"/>
      <c r="B21" s="130"/>
      <c r="C21" s="124" t="s">
        <v>310</v>
      </c>
      <c r="D21" s="124"/>
      <c r="E21" s="111"/>
      <c r="F21" s="132"/>
      <c r="G21" s="111"/>
      <c r="H21" s="111"/>
      <c r="I21" s="132"/>
      <c r="J21" s="111"/>
      <c r="K21" s="111"/>
      <c r="L21" s="111"/>
      <c r="M21" s="111"/>
      <c r="N21" s="129"/>
      <c r="O21" s="113">
        <f t="shared" si="0"/>
        <v>0</v>
      </c>
      <c r="P21" s="113"/>
      <c r="Q21" s="113">
        <f t="shared" si="1"/>
        <v>0</v>
      </c>
      <c r="R21" s="113"/>
      <c r="S21" s="113" t="e">
        <f>#REF!*0.1</f>
        <v>#REF!</v>
      </c>
      <c r="T21" s="114">
        <f t="shared" si="3"/>
        <v>0</v>
      </c>
      <c r="U21" s="124"/>
      <c r="V21" s="115">
        <v>6</v>
      </c>
      <c r="W21" s="113"/>
      <c r="X21" s="113"/>
      <c r="Y21" s="113"/>
      <c r="Z21" s="113"/>
      <c r="AA21" s="113">
        <v>6</v>
      </c>
      <c r="AB21" s="113"/>
      <c r="AC21" s="144" t="s">
        <v>311</v>
      </c>
      <c r="AD21" s="35"/>
      <c r="AE21" s="35"/>
    </row>
    <row r="22" spans="1:36" ht="13.5" thickBot="1" x14ac:dyDescent="0.25">
      <c r="A22" s="1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0"/>
      <c r="P22" s="20"/>
      <c r="Q22" s="20"/>
      <c r="R22" s="20"/>
      <c r="S22" s="20"/>
      <c r="T22" s="20"/>
      <c r="U22" s="21"/>
      <c r="V22" s="7">
        <f t="shared" ref="V22:AB22" si="4">SUM(V5:V21)</f>
        <v>60</v>
      </c>
      <c r="W22" s="2">
        <f t="shared" si="4"/>
        <v>0</v>
      </c>
      <c r="X22" s="2">
        <f t="shared" si="4"/>
        <v>49</v>
      </c>
      <c r="Y22" s="2">
        <f t="shared" si="4"/>
        <v>0</v>
      </c>
      <c r="Z22" s="2">
        <f t="shared" si="4"/>
        <v>2</v>
      </c>
      <c r="AA22" s="2">
        <f t="shared" si="4"/>
        <v>6</v>
      </c>
      <c r="AB22" s="2">
        <f t="shared" si="4"/>
        <v>3</v>
      </c>
      <c r="AC22" s="2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0"/>
      <c r="O23" s="20"/>
      <c r="P23" s="20"/>
      <c r="Q23" s="20"/>
      <c r="R23" s="20"/>
      <c r="S23" s="20"/>
      <c r="T23" s="20"/>
      <c r="U23" s="21"/>
      <c r="V23" s="23"/>
      <c r="W23" s="23"/>
      <c r="X23" s="23"/>
      <c r="Y23" s="23"/>
      <c r="Z23" s="23"/>
      <c r="AA23" s="23"/>
      <c r="AB23" s="23"/>
      <c r="AC23" s="22"/>
      <c r="AD23" s="1"/>
      <c r="AE23" s="1"/>
      <c r="AF23" s="1"/>
      <c r="AG23" s="1"/>
      <c r="AH23" s="1"/>
      <c r="AI23" s="1"/>
      <c r="AJ23" s="1"/>
    </row>
  </sheetData>
  <mergeCells count="22">
    <mergeCell ref="AD2:AE2"/>
    <mergeCell ref="B4:AC4"/>
    <mergeCell ref="C5:C8"/>
    <mergeCell ref="U5:U8"/>
    <mergeCell ref="AC5:AC6"/>
    <mergeCell ref="E7:E8"/>
    <mergeCell ref="AC7:AC8"/>
    <mergeCell ref="AC9:AC11"/>
    <mergeCell ref="AC15:AC16"/>
    <mergeCell ref="C19:C20"/>
    <mergeCell ref="C13:C14"/>
    <mergeCell ref="U13:U14"/>
    <mergeCell ref="A1:D1"/>
    <mergeCell ref="M2:S2"/>
    <mergeCell ref="C15:C16"/>
    <mergeCell ref="U15:U16"/>
    <mergeCell ref="B15:B21"/>
    <mergeCell ref="A5:A21"/>
    <mergeCell ref="B5:B14"/>
    <mergeCell ref="C9:C12"/>
    <mergeCell ref="D9:D10"/>
    <mergeCell ref="U9:U12"/>
  </mergeCells>
  <pageMargins left="0.25" right="0.25" top="0.75" bottom="0.75" header="0.3" footer="0.3"/>
  <pageSetup paperSize="9" scale="3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Company>di Modena e Reggio Emilia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morlandi</dc:creator>
  <cp:lastModifiedBy>Franco Battiloro</cp:lastModifiedBy>
  <cp:lastPrinted>2016-02-18T12:06:07Z</cp:lastPrinted>
  <dcterms:created xsi:type="dcterms:W3CDTF">2012-03-03T10:47:00Z</dcterms:created>
  <dcterms:modified xsi:type="dcterms:W3CDTF">2016-02-18T12:06:34Z</dcterms:modified>
</cp:coreProperties>
</file>